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Лист1!$A$5:$G$168</definedName>
    <definedName name="_xlnm.Print_Area" localSheetId="0">Лист1!$A$1:$G$173</definedName>
  </definedNames>
  <calcPr calcId="124519" refMode="R1C1"/>
</workbook>
</file>

<file path=xl/calcChain.xml><?xml version="1.0" encoding="utf-8"?>
<calcChain xmlns="http://schemas.openxmlformats.org/spreadsheetml/2006/main">
  <c r="F168" i="1"/>
  <c r="F167"/>
  <c r="F166"/>
  <c r="F165"/>
  <c r="F163"/>
  <c r="F162"/>
  <c r="F161"/>
  <c r="F160"/>
  <c r="F159"/>
  <c r="F157"/>
  <c r="F155"/>
  <c r="F154"/>
  <c r="F153"/>
  <c r="F152"/>
  <c r="F150"/>
  <c r="F149"/>
  <c r="F148"/>
  <c r="F147"/>
  <c r="F146"/>
  <c r="F144"/>
  <c r="F143"/>
  <c r="F142"/>
  <c r="F141"/>
  <c r="F140"/>
  <c r="F138"/>
  <c r="F136"/>
  <c r="F135"/>
  <c r="F134"/>
  <c r="F133"/>
  <c r="F131"/>
  <c r="F130"/>
  <c r="F129"/>
  <c r="F128"/>
  <c r="F127"/>
  <c r="F125"/>
  <c r="F124"/>
  <c r="F123"/>
  <c r="F122"/>
  <c r="F121"/>
  <c r="F119"/>
  <c r="F118"/>
  <c r="F117"/>
  <c r="F116"/>
  <c r="F115"/>
  <c r="F113"/>
  <c r="F112"/>
  <c r="F111"/>
  <c r="F110"/>
  <c r="F109"/>
  <c r="F107"/>
  <c r="F106"/>
  <c r="F105"/>
  <c r="F104"/>
  <c r="F103"/>
  <c r="F101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1"/>
  <c r="F70"/>
  <c r="F69"/>
  <c r="F68"/>
  <c r="F67"/>
  <c r="F66"/>
  <c r="F65"/>
  <c r="F64"/>
  <c r="F62"/>
  <c r="F61"/>
  <c r="F60"/>
  <c r="F59"/>
  <c r="F57"/>
  <c r="F56"/>
  <c r="F55"/>
  <c r="F54"/>
  <c r="F53"/>
  <c r="F51"/>
  <c r="F50"/>
  <c r="F49"/>
  <c r="F48"/>
  <c r="F47"/>
  <c r="F45"/>
  <c r="F44"/>
  <c r="F43"/>
  <c r="F42"/>
  <c r="F41"/>
  <c r="F39"/>
  <c r="F38"/>
  <c r="F37"/>
  <c r="F36"/>
  <c r="F35"/>
  <c r="F33"/>
  <c r="F32"/>
  <c r="F31"/>
  <c r="F30"/>
  <c r="F29"/>
  <c r="F27"/>
  <c r="F26"/>
  <c r="F25"/>
  <c r="F24"/>
  <c r="F23"/>
  <c r="F22"/>
  <c r="F21"/>
  <c r="F20"/>
  <c r="F19"/>
  <c r="F18"/>
  <c r="F17"/>
  <c r="F15"/>
  <c r="F14"/>
  <c r="F13"/>
  <c r="F12"/>
  <c r="F11"/>
  <c r="D167"/>
  <c r="E165"/>
  <c r="D165"/>
  <c r="E167"/>
  <c r="C167"/>
  <c r="D166"/>
  <c r="E166"/>
  <c r="C166"/>
  <c r="C165"/>
  <c r="E131"/>
  <c r="D131"/>
  <c r="C131"/>
  <c r="E125"/>
  <c r="D125"/>
  <c r="C125"/>
  <c r="E57"/>
  <c r="D57"/>
  <c r="C57"/>
  <c r="D21"/>
  <c r="D168" l="1"/>
  <c r="E168"/>
  <c r="C168"/>
  <c r="E21" l="1"/>
  <c r="E94"/>
  <c r="E107"/>
  <c r="D107"/>
  <c r="C107"/>
  <c r="C101"/>
  <c r="E101"/>
  <c r="D101"/>
  <c r="C21"/>
  <c r="E144"/>
  <c r="D144"/>
  <c r="C144"/>
  <c r="D94"/>
  <c r="C94"/>
  <c r="E88"/>
  <c r="D88"/>
  <c r="C88"/>
  <c r="D15" l="1"/>
  <c r="E82"/>
  <c r="D82"/>
  <c r="C82"/>
  <c r="D157" l="1"/>
  <c r="C157"/>
  <c r="E150"/>
  <c r="D150"/>
  <c r="C150"/>
  <c r="E138"/>
  <c r="C138"/>
  <c r="D138"/>
  <c r="C119"/>
  <c r="D119"/>
  <c r="E113"/>
  <c r="C113"/>
  <c r="E76"/>
  <c r="E70"/>
  <c r="C70"/>
  <c r="D64"/>
  <c r="E64"/>
  <c r="C64"/>
  <c r="E51"/>
  <c r="C51"/>
  <c r="D51"/>
  <c r="E45"/>
  <c r="C45"/>
  <c r="D45"/>
  <c r="D39"/>
  <c r="E39"/>
  <c r="C39"/>
  <c r="C33"/>
  <c r="D33"/>
  <c r="D27"/>
  <c r="E15"/>
  <c r="C15"/>
  <c r="D9"/>
  <c r="C9"/>
  <c r="C76" l="1"/>
  <c r="C27"/>
  <c r="E27"/>
  <c r="E33"/>
  <c r="D70"/>
  <c r="D113"/>
  <c r="E119"/>
  <c r="E157"/>
  <c r="E9"/>
  <c r="C163" l="1"/>
  <c r="F9"/>
  <c r="E163"/>
  <c r="D76"/>
  <c r="D163" l="1"/>
</calcChain>
</file>

<file path=xl/sharedStrings.xml><?xml version="1.0" encoding="utf-8"?>
<sst xmlns="http://schemas.openxmlformats.org/spreadsheetml/2006/main" count="227" uniqueCount="70">
  <si>
    <t xml:space="preserve">               ОТЧЕТ О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 МО "Котласский муниципальный район" 
</t>
  </si>
  <si>
    <t>Наименование мероприятия</t>
  </si>
  <si>
    <t>Исполнено, тыс.руб.</t>
  </si>
  <si>
    <t>процент выполнения</t>
  </si>
  <si>
    <t>2</t>
  </si>
  <si>
    <t>6</t>
  </si>
  <si>
    <t>всего:</t>
  </si>
  <si>
    <t>в том числе:</t>
  </si>
  <si>
    <t>федеральный бюджет</t>
  </si>
  <si>
    <t>областной бюджет</t>
  </si>
  <si>
    <t>местный бюджет</t>
  </si>
  <si>
    <t>внебюджетные средства</t>
  </si>
  <si>
    <t>Капитальный ремонт образовательных организаций</t>
  </si>
  <si>
    <t>Всего по программе</t>
  </si>
  <si>
    <t>Приложение № 6
   к Порядку разработки, утверждения, 
внесения изменений, реализации, 
оценки  эффективности и контроля 
исполнения муниципальных  программ
муниципального образования
 «Котласский муниципальный район»</t>
  </si>
  <si>
    <t>Финансовое обеспечение деятельности отдела образования, проведено по фактически произведенным расходам</t>
  </si>
  <si>
    <t xml:space="preserve">В течение года проводились меропряития районного и областного уровня с участием одаренных детей </t>
  </si>
  <si>
    <t>СОГЛАСОВАНО:</t>
  </si>
  <si>
    <t>С.Л. Верховцева</t>
  </si>
  <si>
    <t>Благоустройство территорий муниципальных образовательных организаций</t>
  </si>
  <si>
    <t>Задача №1. Повышение доступности качественного образования, соответствующего требованиям развития экономики района, современным потребностям общества и каждого гражданина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</si>
  <si>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и дополнительного образования</t>
  </si>
  <si>
    <t xml:space="preserve">Обеспечение функционирования модели персонифицированного финансирования дополнительного образования детей                        </t>
  </si>
  <si>
    <t>Укрепление материально-технической базы муниципальных образовательных организаций</t>
  </si>
  <si>
    <t xml:space="preserve">Питание детей в образовательных организациях                                                        </t>
  </si>
  <si>
    <t xml:space="preserve">Создание условий для вовлечение обучающихся в муниципальных образовательных организациях в деятельность по профилактике дорожно-транспортного травматизма
                                                          </t>
  </si>
  <si>
    <t>Проведение системы  мероприятий, обеспечивающих выявление и поддержку интеллектуально одаренных и талантливых детей, а также воспитательных мероприятий, мероприятий для обучающихся и педагогических работников</t>
  </si>
  <si>
    <t xml:space="preserve">Обеспечение условий для организации безопасного подвоза обучающихся к месту обучения и обратно           </t>
  </si>
  <si>
    <t>Оснащение медицинских кабинетов образовательных организаций</t>
  </si>
  <si>
    <t>Задача №2. Совершенствование системы предоставления услуг в сфере образования, создание условий для профессионального и творческого  развития педагогов муниципальных образовательных организаций</t>
  </si>
  <si>
    <t>Обеспечение деятельности отдела образования как ответственного исполнителя муниципальной программы</t>
  </si>
  <si>
    <t>Предоставление компенсации расходов на оплату коммунальных услуг</t>
  </si>
  <si>
    <t>Гарантии и компенсации лицам, работающим в районах Крайнего Севера и приравненных к ним местностях(оплата стоимости проезда к месту отдыха)</t>
  </si>
  <si>
    <t>Предоставление единовременной выплаты молодым специалистам в сфере образования в связи с поступлением на работу</t>
  </si>
  <si>
    <t xml:space="preserve">Целевое направление на учёбу в высшие и средние учебные заведения на педагогические профессии </t>
  </si>
  <si>
    <t>Обеспечение условий для развития кадрового потенциала муниципальных образовательных организаций</t>
  </si>
  <si>
    <t>Задача №3.  Развитие сети образовательных организаций и создание в них современных условий обучения, увеличение доли муниципальных образовательных организаций с устраненным физическим износом</t>
  </si>
  <si>
    <t>Строительство, приобретение и реконструкция образовательных организаций</t>
  </si>
  <si>
    <t>Создание в общеобразовательных  организациях, расположенных в сельской местности и малых городах, условий для занятия физической культурой и спортом</t>
  </si>
  <si>
    <t>Задача №4. Обеспечение комплексной безопасности и усиление антитеррористической защищенности образовательных организаций</t>
  </si>
  <si>
    <t>Установка систем видеонаблюдения в образовательных организациях</t>
  </si>
  <si>
    <t>Установка ограждений территории образовательных организаций</t>
  </si>
  <si>
    <t>Усиление антитеррористической защищенности образовательных организаций</t>
  </si>
  <si>
    <t>Задача №5. Увеличение количества детей, обеспеченных качественными услугами по организации отдыха и оздоровления</t>
  </si>
  <si>
    <t>Организация отдыха и оздоровления детей в каникулярный период</t>
  </si>
  <si>
    <t>Источники финансирования</t>
  </si>
  <si>
    <t>Утверждено с учетом изменений, тыс.руб.</t>
  </si>
  <si>
    <t>Основные результаты                                 Причины отклонения</t>
  </si>
  <si>
    <t>Финансовое обеспечение выполнения муниципальных заданий 14 образовательных организаций. Расходы направлены на функционирование образовательных организаций, проезд детей к месту учебы, выплату компенсации части родительской платы.</t>
  </si>
  <si>
    <t>в рамках мероприятия осущетсвляется бесплатное питание детей начальной школы, детей с ОВЗ, детей из малообеспеченных семей, а также льготных категорий детей в ДОУ. Финансирование мероприятия произведено по фактически произведенным расходам</t>
  </si>
  <si>
    <t>Возмещение мер социальной поддержки получают: за счет средств местного бюджета 1 квалифицированных специалист, 3 квалифицированных специалиста-пенсионера; за счет средств областного бюджета: 253 педагогических работника, 214 педагогов-пенсионеров</t>
  </si>
  <si>
    <t>Утверждено на 2022 год, тыс.руб.</t>
  </si>
  <si>
    <t xml:space="preserve">Организация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
</t>
  </si>
  <si>
    <t>Реализация мероприятий по модернизации школьных систем образования</t>
  </si>
  <si>
    <t>Обустройство стадиона МОУ ДО "ДЮСШ"</t>
  </si>
  <si>
    <t xml:space="preserve">Реализация система персонифицированного финансирования дополнительного образования детей, подразумевающая предоставление детям сертификатов дополнительного образования </t>
  </si>
  <si>
    <t>обновлена материально-техническая база образовательных организаций (приобретение спортинвентаря, проведены работы по монтажу пожарной сигнализации, произведено оснащение пищеблоков и столовых школ, изготовлены ПСД на проведение капитальных ремонтов)</t>
  </si>
  <si>
    <t>мероприятие в 2022 году не было запланировано</t>
  </si>
  <si>
    <t>проведение мероприятия в 2022 году не требовалось</t>
  </si>
  <si>
    <t xml:space="preserve">организация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гигиены. Расходы произведены под фактическую потребность </t>
  </si>
  <si>
    <t>Компенсацию стоимости проезда в 2022 году получили 107 сотрудников</t>
  </si>
  <si>
    <t>в рамках мероприятия производится выплата студентам, обучающимся по целевым направлениям, а также выплата молодым педагогам, впервые приступившим к работе по специальности</t>
  </si>
  <si>
    <t>продолжены работы по капитальномсу ремонту МОУ "Харитоновская СОШ", произведена оплата экспертизы и исследования трещины фасада здания МОУ "Сольвычегодская СОШ</t>
  </si>
  <si>
    <t>капитальный ремонт спортзала и закупка спортивного оборудования МОУ "Шипицынская СОШ"</t>
  </si>
  <si>
    <t>Установлены баскетбольная и волейбольная площадки на стадионе. Экономия сложилась по результатам конкурсных процедур</t>
  </si>
  <si>
    <t>Произведен капитальный ремонт здания МОУ "Сольвычегодская СОШ", закуплено оборудование и мебель. Установлено ограждение. Экономия сложилась по результатам конкурсных процедур</t>
  </si>
  <si>
    <t>выполнены мероприятия по установке системы оповещения при ЧС в Сольвычегодской СОШ, установлено аварийное освещение в ДОУ 1.</t>
  </si>
  <si>
    <t>Было открыто 8 пришкольных лагерей (276 детей) в период летних каникул, 8 пришкольных лагерей (251 ребенок) а период осенних каникул. Произведено частичное возмещение стоимости путевки в оздор. лагерь (13 человек)</t>
  </si>
  <si>
    <t>"Развитие образования на территории Котласского муниципального округа Архангельской области"  за 2022 год</t>
  </si>
  <si>
    <t>И.о. начальника Финансового управления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</si>
</sst>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165" fontId="1" fillId="0" borderId="5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4" xfId="0" applyBorder="1"/>
    <xf numFmtId="0" fontId="7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3"/>
  <sheetViews>
    <sheetView tabSelected="1" view="pageBreakPreview" topLeftCell="A145" zoomScaleSheetLayoutView="100" workbookViewId="0">
      <selection activeCell="A173" sqref="A173"/>
    </sheetView>
  </sheetViews>
  <sheetFormatPr defaultRowHeight="15"/>
  <cols>
    <col min="1" max="1" width="40.85546875" style="1" customWidth="1"/>
    <col min="2" max="2" width="27.85546875" style="2" customWidth="1"/>
    <col min="3" max="3" width="12.140625" style="3" customWidth="1"/>
    <col min="4" max="4" width="12.85546875" style="3" customWidth="1"/>
    <col min="5" max="5" width="12.42578125" style="13" customWidth="1"/>
    <col min="6" max="6" width="10.5703125" style="14" customWidth="1"/>
    <col min="7" max="7" width="39.7109375" style="3" customWidth="1"/>
    <col min="8" max="16384" width="9.140625" style="1"/>
  </cols>
  <sheetData>
    <row r="1" spans="1:7" ht="92.25" customHeight="1">
      <c r="C1" s="65" t="s">
        <v>14</v>
      </c>
      <c r="D1" s="65"/>
      <c r="E1" s="65"/>
      <c r="F1" s="65"/>
      <c r="G1" s="65"/>
    </row>
    <row r="2" spans="1:7">
      <c r="A2" s="52" t="s">
        <v>0</v>
      </c>
      <c r="B2" s="52"/>
      <c r="C2" s="52"/>
      <c r="D2" s="52"/>
      <c r="E2" s="52"/>
      <c r="F2" s="52"/>
      <c r="G2" s="52"/>
    </row>
    <row r="3" spans="1:7">
      <c r="A3" s="53" t="s">
        <v>68</v>
      </c>
      <c r="B3" s="53"/>
      <c r="C3" s="53"/>
      <c r="D3" s="53"/>
      <c r="E3" s="53"/>
      <c r="F3" s="53"/>
      <c r="G3" s="53"/>
    </row>
    <row r="4" spans="1:7">
      <c r="E4" s="3"/>
      <c r="G4" s="36"/>
    </row>
    <row r="5" spans="1:7">
      <c r="A5" s="54" t="s">
        <v>1</v>
      </c>
      <c r="B5" s="56" t="s">
        <v>45</v>
      </c>
      <c r="C5" s="58"/>
      <c r="D5" s="58"/>
      <c r="E5" s="58"/>
      <c r="F5" s="58"/>
      <c r="G5" s="59" t="s">
        <v>47</v>
      </c>
    </row>
    <row r="6" spans="1:7" ht="60">
      <c r="A6" s="55"/>
      <c r="B6" s="57"/>
      <c r="C6" s="34" t="s">
        <v>51</v>
      </c>
      <c r="D6" s="26" t="s">
        <v>46</v>
      </c>
      <c r="E6" s="33" t="s">
        <v>2</v>
      </c>
      <c r="F6" s="27" t="s">
        <v>3</v>
      </c>
      <c r="G6" s="59"/>
    </row>
    <row r="7" spans="1:7">
      <c r="A7" s="4">
        <v>1</v>
      </c>
      <c r="B7" s="5" t="s">
        <v>4</v>
      </c>
      <c r="C7" s="24">
        <v>3</v>
      </c>
      <c r="D7" s="24">
        <v>4</v>
      </c>
      <c r="E7" s="6">
        <v>5</v>
      </c>
      <c r="F7" s="15" t="s">
        <v>5</v>
      </c>
      <c r="G7" s="24">
        <v>7</v>
      </c>
    </row>
    <row r="8" spans="1:7" ht="36.75" customHeight="1">
      <c r="A8" s="60" t="s">
        <v>20</v>
      </c>
      <c r="B8" s="61"/>
      <c r="C8" s="61"/>
      <c r="D8" s="61"/>
      <c r="E8" s="61"/>
      <c r="F8" s="61"/>
      <c r="G8" s="62"/>
    </row>
    <row r="9" spans="1:7" ht="20.100000000000001" customHeight="1">
      <c r="A9" s="37" t="s">
        <v>21</v>
      </c>
      <c r="B9" s="7" t="s">
        <v>6</v>
      </c>
      <c r="C9" s="11">
        <f>C11+C12+C13+C14</f>
        <v>483538.4</v>
      </c>
      <c r="D9" s="11">
        <f>D11+D12+D13+D14</f>
        <v>512174.10000000009</v>
      </c>
      <c r="E9" s="11">
        <f>E11+E12+E13+E14</f>
        <v>510830.4</v>
      </c>
      <c r="F9" s="16">
        <f>E9/D9</f>
        <v>0.99737647803744844</v>
      </c>
      <c r="G9" s="40" t="s">
        <v>48</v>
      </c>
    </row>
    <row r="10" spans="1:7" ht="20.100000000000001" customHeight="1">
      <c r="A10" s="63"/>
      <c r="B10" s="8" t="s">
        <v>7</v>
      </c>
      <c r="C10" s="10"/>
      <c r="D10" s="10"/>
      <c r="E10" s="31"/>
      <c r="F10" s="17"/>
      <c r="G10" s="41"/>
    </row>
    <row r="11" spans="1:7" ht="20.100000000000001" customHeight="1">
      <c r="A11" s="63"/>
      <c r="B11" s="8" t="s">
        <v>8</v>
      </c>
      <c r="C11" s="10">
        <v>14635</v>
      </c>
      <c r="D11" s="10">
        <v>15304.3</v>
      </c>
      <c r="E11" s="31">
        <v>15156.7</v>
      </c>
      <c r="F11" s="17">
        <f t="shared" ref="F11:F74" si="0">E11/D11</f>
        <v>0.99035565167959339</v>
      </c>
      <c r="G11" s="41"/>
    </row>
    <row r="12" spans="1:7" ht="20.100000000000001" customHeight="1">
      <c r="A12" s="63"/>
      <c r="B12" s="8" t="s">
        <v>9</v>
      </c>
      <c r="C12" s="10">
        <v>266222.3</v>
      </c>
      <c r="D12" s="10">
        <v>284491.10000000003</v>
      </c>
      <c r="E12" s="31">
        <v>284316.79999999999</v>
      </c>
      <c r="F12" s="17">
        <f t="shared" si="0"/>
        <v>0.99938732705522226</v>
      </c>
      <c r="G12" s="41"/>
    </row>
    <row r="13" spans="1:7" ht="20.100000000000001" customHeight="1">
      <c r="A13" s="63"/>
      <c r="B13" s="8" t="s">
        <v>10</v>
      </c>
      <c r="C13" s="10">
        <v>172681.1</v>
      </c>
      <c r="D13" s="10">
        <v>189977.30000000002</v>
      </c>
      <c r="E13" s="10">
        <v>188955.5</v>
      </c>
      <c r="F13" s="17">
        <f t="shared" si="0"/>
        <v>0.99462146266948726</v>
      </c>
      <c r="G13" s="41"/>
    </row>
    <row r="14" spans="1:7" ht="20.100000000000001" customHeight="1">
      <c r="A14" s="64"/>
      <c r="B14" s="8" t="s">
        <v>11</v>
      </c>
      <c r="C14" s="10">
        <v>30000</v>
      </c>
      <c r="D14" s="10">
        <v>22401.4</v>
      </c>
      <c r="E14" s="31">
        <v>22401.4</v>
      </c>
      <c r="F14" s="17">
        <f t="shared" si="0"/>
        <v>1</v>
      </c>
      <c r="G14" s="42"/>
    </row>
    <row r="15" spans="1:7">
      <c r="A15" s="37" t="s">
        <v>22</v>
      </c>
      <c r="B15" s="7" t="s">
        <v>6</v>
      </c>
      <c r="C15" s="11">
        <f>C17+C18+C19+C20</f>
        <v>7154.2000000000007</v>
      </c>
      <c r="D15" s="11">
        <f>D17+D18+D19+D20</f>
        <v>5823.5</v>
      </c>
      <c r="E15" s="11">
        <f>E17+E18+E19+E20</f>
        <v>5823.5</v>
      </c>
      <c r="F15" s="16">
        <f t="shared" si="0"/>
        <v>1</v>
      </c>
      <c r="G15" s="40" t="s">
        <v>55</v>
      </c>
    </row>
    <row r="16" spans="1:7">
      <c r="A16" s="38"/>
      <c r="B16" s="8" t="s">
        <v>7</v>
      </c>
      <c r="C16" s="10"/>
      <c r="D16" s="10"/>
      <c r="E16" s="10"/>
      <c r="F16" s="17"/>
      <c r="G16" s="41"/>
    </row>
    <row r="17" spans="1:7">
      <c r="A17" s="38"/>
      <c r="B17" s="8" t="s">
        <v>8</v>
      </c>
      <c r="C17" s="10">
        <v>0</v>
      </c>
      <c r="D17" s="10">
        <v>0</v>
      </c>
      <c r="E17" s="10">
        <v>0</v>
      </c>
      <c r="F17" s="17" t="e">
        <f t="shared" si="0"/>
        <v>#DIV/0!</v>
      </c>
      <c r="G17" s="41"/>
    </row>
    <row r="18" spans="1:7">
      <c r="A18" s="38"/>
      <c r="B18" s="8" t="s">
        <v>9</v>
      </c>
      <c r="C18" s="10">
        <v>5337.6</v>
      </c>
      <c r="D18" s="10">
        <v>4346.1000000000004</v>
      </c>
      <c r="E18" s="10">
        <v>4346.1000000000004</v>
      </c>
      <c r="F18" s="17">
        <f t="shared" si="0"/>
        <v>1</v>
      </c>
      <c r="G18" s="41"/>
    </row>
    <row r="19" spans="1:7">
      <c r="A19" s="38"/>
      <c r="B19" s="8" t="s">
        <v>10</v>
      </c>
      <c r="C19" s="10">
        <v>1816.6</v>
      </c>
      <c r="D19" s="10">
        <v>1477.4</v>
      </c>
      <c r="E19" s="10">
        <v>1477.4</v>
      </c>
      <c r="F19" s="17">
        <f t="shared" si="0"/>
        <v>1</v>
      </c>
      <c r="G19" s="41"/>
    </row>
    <row r="20" spans="1:7">
      <c r="A20" s="39"/>
      <c r="B20" s="8" t="s">
        <v>11</v>
      </c>
      <c r="C20" s="10">
        <v>0</v>
      </c>
      <c r="D20" s="10">
        <v>0</v>
      </c>
      <c r="E20" s="10">
        <v>0</v>
      </c>
      <c r="F20" s="17" t="e">
        <f t="shared" si="0"/>
        <v>#DIV/0!</v>
      </c>
      <c r="G20" s="42"/>
    </row>
    <row r="21" spans="1:7">
      <c r="A21" s="37" t="s">
        <v>23</v>
      </c>
      <c r="B21" s="7" t="s">
        <v>6</v>
      </c>
      <c r="C21" s="11">
        <f>C23+C24+C25+C26</f>
        <v>8009.4000000000005</v>
      </c>
      <c r="D21" s="11">
        <f>D23+D24+D25+D26</f>
        <v>9143.4000000000015</v>
      </c>
      <c r="E21" s="11">
        <f t="shared" ref="E21" si="1">E23+E24+E25+E26</f>
        <v>9116.8000000000011</v>
      </c>
      <c r="F21" s="16">
        <f t="shared" si="0"/>
        <v>0.99709079773388454</v>
      </c>
      <c r="G21" s="40" t="s">
        <v>56</v>
      </c>
    </row>
    <row r="22" spans="1:7">
      <c r="A22" s="38"/>
      <c r="B22" s="8" t="s">
        <v>7</v>
      </c>
      <c r="C22" s="10"/>
      <c r="D22" s="10"/>
      <c r="E22" s="10"/>
      <c r="F22" s="17" t="e">
        <f t="shared" si="0"/>
        <v>#DIV/0!</v>
      </c>
      <c r="G22" s="41"/>
    </row>
    <row r="23" spans="1:7">
      <c r="A23" s="38"/>
      <c r="B23" s="8" t="s">
        <v>8</v>
      </c>
      <c r="C23" s="10">
        <v>0</v>
      </c>
      <c r="D23" s="10">
        <v>0</v>
      </c>
      <c r="E23" s="10">
        <v>0</v>
      </c>
      <c r="F23" s="17" t="e">
        <f t="shared" si="0"/>
        <v>#DIV/0!</v>
      </c>
      <c r="G23" s="41"/>
    </row>
    <row r="24" spans="1:7">
      <c r="A24" s="38"/>
      <c r="B24" s="8" t="s">
        <v>9</v>
      </c>
      <c r="C24" s="10">
        <v>729.6</v>
      </c>
      <c r="D24" s="10">
        <v>450.5</v>
      </c>
      <c r="E24" s="10">
        <v>450.5</v>
      </c>
      <c r="F24" s="17">
        <f t="shared" si="0"/>
        <v>1</v>
      </c>
      <c r="G24" s="41"/>
    </row>
    <row r="25" spans="1:7">
      <c r="A25" s="38"/>
      <c r="B25" s="8" t="s">
        <v>10</v>
      </c>
      <c r="C25" s="10">
        <v>7279.8</v>
      </c>
      <c r="D25" s="10">
        <v>8692.9000000000015</v>
      </c>
      <c r="E25" s="10">
        <v>8666.3000000000011</v>
      </c>
      <c r="F25" s="17">
        <f t="shared" si="0"/>
        <v>0.99694003151997601</v>
      </c>
      <c r="G25" s="41"/>
    </row>
    <row r="26" spans="1:7">
      <c r="A26" s="39"/>
      <c r="B26" s="8" t="s">
        <v>11</v>
      </c>
      <c r="C26" s="10">
        <v>0</v>
      </c>
      <c r="D26" s="10">
        <v>0</v>
      </c>
      <c r="E26" s="10">
        <v>0</v>
      </c>
      <c r="F26" s="17" t="e">
        <f t="shared" si="0"/>
        <v>#DIV/0!</v>
      </c>
      <c r="G26" s="42"/>
    </row>
    <row r="27" spans="1:7" ht="15" customHeight="1">
      <c r="A27" s="37" t="s">
        <v>24</v>
      </c>
      <c r="B27" s="7" t="s">
        <v>6</v>
      </c>
      <c r="C27" s="11">
        <f>C29+C30+C31+C32</f>
        <v>11274.8</v>
      </c>
      <c r="D27" s="11">
        <f>D29+D30+D31+D32</f>
        <v>9831.7999999999993</v>
      </c>
      <c r="E27" s="11">
        <f>E29+E30+E31+E32</f>
        <v>9714.9</v>
      </c>
      <c r="F27" s="16">
        <f t="shared" si="0"/>
        <v>0.98811001037449908</v>
      </c>
      <c r="G27" s="40" t="s">
        <v>49</v>
      </c>
    </row>
    <row r="28" spans="1:7">
      <c r="A28" s="38"/>
      <c r="B28" s="8" t="s">
        <v>7</v>
      </c>
      <c r="C28" s="10"/>
      <c r="D28" s="10"/>
      <c r="E28" s="10"/>
      <c r="F28" s="17"/>
      <c r="G28" s="41"/>
    </row>
    <row r="29" spans="1:7">
      <c r="A29" s="38"/>
      <c r="B29" s="8" t="s">
        <v>8</v>
      </c>
      <c r="C29" s="10">
        <v>7906.1</v>
      </c>
      <c r="D29" s="10">
        <v>7079.5</v>
      </c>
      <c r="E29" s="10">
        <v>7051.3</v>
      </c>
      <c r="F29" s="17">
        <f t="shared" si="0"/>
        <v>0.99601666784377429</v>
      </c>
      <c r="G29" s="41"/>
    </row>
    <row r="30" spans="1:7">
      <c r="A30" s="38"/>
      <c r="B30" s="8" t="s">
        <v>9</v>
      </c>
      <c r="C30" s="10">
        <v>878.5</v>
      </c>
      <c r="D30" s="10">
        <v>786.6</v>
      </c>
      <c r="E30" s="10">
        <v>780.7</v>
      </c>
      <c r="F30" s="17">
        <f t="shared" si="0"/>
        <v>0.99249936435291131</v>
      </c>
      <c r="G30" s="41"/>
    </row>
    <row r="31" spans="1:7">
      <c r="A31" s="38"/>
      <c r="B31" s="8" t="s">
        <v>10</v>
      </c>
      <c r="C31" s="10">
        <v>2490.1999999999998</v>
      </c>
      <c r="D31" s="10">
        <v>1965.6999999999998</v>
      </c>
      <c r="E31" s="10">
        <v>1882.9</v>
      </c>
      <c r="F31" s="17">
        <f t="shared" si="0"/>
        <v>0.95787760085465756</v>
      </c>
      <c r="G31" s="41"/>
    </row>
    <row r="32" spans="1:7">
      <c r="A32" s="39"/>
      <c r="B32" s="8" t="s">
        <v>11</v>
      </c>
      <c r="C32" s="10">
        <v>0</v>
      </c>
      <c r="D32" s="10">
        <v>0</v>
      </c>
      <c r="E32" s="10">
        <v>0</v>
      </c>
      <c r="F32" s="17" t="e">
        <f t="shared" si="0"/>
        <v>#DIV/0!</v>
      </c>
      <c r="G32" s="42"/>
    </row>
    <row r="33" spans="1:7" ht="19.5" customHeight="1">
      <c r="A33" s="37" t="s">
        <v>25</v>
      </c>
      <c r="B33" s="7" t="s">
        <v>6</v>
      </c>
      <c r="C33" s="11">
        <f>C35+C36+C37+C38</f>
        <v>0</v>
      </c>
      <c r="D33" s="11">
        <f>D35+D36+D37+D38</f>
        <v>0</v>
      </c>
      <c r="E33" s="11">
        <f>E35+E36+E37+E38</f>
        <v>0</v>
      </c>
      <c r="F33" s="16" t="e">
        <f t="shared" si="0"/>
        <v>#DIV/0!</v>
      </c>
      <c r="G33" s="40" t="s">
        <v>57</v>
      </c>
    </row>
    <row r="34" spans="1:7" ht="13.5" customHeight="1">
      <c r="A34" s="38"/>
      <c r="B34" s="8" t="s">
        <v>7</v>
      </c>
      <c r="C34" s="10"/>
      <c r="D34" s="10"/>
      <c r="E34" s="10"/>
      <c r="F34" s="17"/>
      <c r="G34" s="41"/>
    </row>
    <row r="35" spans="1:7" ht="15.75" customHeight="1">
      <c r="A35" s="38"/>
      <c r="B35" s="8" t="s">
        <v>8</v>
      </c>
      <c r="C35" s="10">
        <v>0</v>
      </c>
      <c r="D35" s="10">
        <v>0</v>
      </c>
      <c r="E35" s="10">
        <v>0</v>
      </c>
      <c r="F35" s="17" t="e">
        <f t="shared" si="0"/>
        <v>#DIV/0!</v>
      </c>
      <c r="G35" s="41"/>
    </row>
    <row r="36" spans="1:7" ht="15.75" customHeight="1">
      <c r="A36" s="38"/>
      <c r="B36" s="8" t="s">
        <v>9</v>
      </c>
      <c r="C36" s="10">
        <v>0</v>
      </c>
      <c r="D36" s="10">
        <v>0</v>
      </c>
      <c r="E36" s="10">
        <v>0</v>
      </c>
      <c r="F36" s="17" t="e">
        <f t="shared" si="0"/>
        <v>#DIV/0!</v>
      </c>
      <c r="G36" s="41"/>
    </row>
    <row r="37" spans="1:7" ht="15" customHeight="1">
      <c r="A37" s="38"/>
      <c r="B37" s="8" t="s">
        <v>10</v>
      </c>
      <c r="C37" s="10">
        <v>0</v>
      </c>
      <c r="D37" s="10">
        <v>0</v>
      </c>
      <c r="E37" s="10">
        <v>0</v>
      </c>
      <c r="F37" s="17" t="e">
        <f t="shared" si="0"/>
        <v>#DIV/0!</v>
      </c>
      <c r="G37" s="41"/>
    </row>
    <row r="38" spans="1:7" ht="15" customHeight="1">
      <c r="A38" s="39"/>
      <c r="B38" s="8" t="s">
        <v>11</v>
      </c>
      <c r="C38" s="10">
        <v>0</v>
      </c>
      <c r="D38" s="10">
        <v>0</v>
      </c>
      <c r="E38" s="10">
        <v>0</v>
      </c>
      <c r="F38" s="17" t="e">
        <f t="shared" si="0"/>
        <v>#DIV/0!</v>
      </c>
      <c r="G38" s="42"/>
    </row>
    <row r="39" spans="1:7" ht="20.100000000000001" customHeight="1">
      <c r="A39" s="37" t="s">
        <v>26</v>
      </c>
      <c r="B39" s="7" t="s">
        <v>6</v>
      </c>
      <c r="C39" s="11">
        <f>C41+C42+C43+C44</f>
        <v>534</v>
      </c>
      <c r="D39" s="11">
        <f>D41+D42+D43+D44</f>
        <v>738.3</v>
      </c>
      <c r="E39" s="11">
        <f>E41+E42+E43+E44</f>
        <v>738.3</v>
      </c>
      <c r="F39" s="16">
        <f t="shared" si="0"/>
        <v>1</v>
      </c>
      <c r="G39" s="40" t="s">
        <v>16</v>
      </c>
    </row>
    <row r="40" spans="1:7" ht="20.100000000000001" customHeight="1">
      <c r="A40" s="38"/>
      <c r="B40" s="8" t="s">
        <v>7</v>
      </c>
      <c r="C40" s="10"/>
      <c r="D40" s="10"/>
      <c r="E40" s="10"/>
      <c r="F40" s="17"/>
      <c r="G40" s="41"/>
    </row>
    <row r="41" spans="1:7" ht="20.100000000000001" customHeight="1">
      <c r="A41" s="38"/>
      <c r="B41" s="8" t="s">
        <v>8</v>
      </c>
      <c r="C41" s="10">
        <v>0</v>
      </c>
      <c r="D41" s="10">
        <v>0</v>
      </c>
      <c r="E41" s="10">
        <v>0</v>
      </c>
      <c r="F41" s="17" t="e">
        <f t="shared" si="0"/>
        <v>#DIV/0!</v>
      </c>
      <c r="G41" s="41"/>
    </row>
    <row r="42" spans="1:7" ht="20.100000000000001" customHeight="1">
      <c r="A42" s="38"/>
      <c r="B42" s="8" t="s">
        <v>9</v>
      </c>
      <c r="C42" s="10">
        <v>0</v>
      </c>
      <c r="D42" s="10">
        <v>0</v>
      </c>
      <c r="E42" s="10">
        <v>0</v>
      </c>
      <c r="F42" s="17" t="e">
        <f t="shared" si="0"/>
        <v>#DIV/0!</v>
      </c>
      <c r="G42" s="41"/>
    </row>
    <row r="43" spans="1:7" ht="20.100000000000001" customHeight="1">
      <c r="A43" s="38"/>
      <c r="B43" s="8" t="s">
        <v>10</v>
      </c>
      <c r="C43" s="10">
        <v>534</v>
      </c>
      <c r="D43" s="10">
        <v>738.3</v>
      </c>
      <c r="E43" s="10">
        <v>738.3</v>
      </c>
      <c r="F43" s="17">
        <f t="shared" si="0"/>
        <v>1</v>
      </c>
      <c r="G43" s="41"/>
    </row>
    <row r="44" spans="1:7" ht="20.100000000000001" customHeight="1">
      <c r="A44" s="39"/>
      <c r="B44" s="8" t="s">
        <v>11</v>
      </c>
      <c r="C44" s="10">
        <v>0</v>
      </c>
      <c r="D44" s="10">
        <v>0</v>
      </c>
      <c r="E44" s="10">
        <v>0</v>
      </c>
      <c r="F44" s="17" t="e">
        <f t="shared" si="0"/>
        <v>#DIV/0!</v>
      </c>
      <c r="G44" s="42"/>
    </row>
    <row r="45" spans="1:7" ht="17.25" customHeight="1">
      <c r="A45" s="37" t="s">
        <v>27</v>
      </c>
      <c r="B45" s="7" t="s">
        <v>6</v>
      </c>
      <c r="C45" s="11">
        <f>C47+C48+C49+C50</f>
        <v>0</v>
      </c>
      <c r="D45" s="11">
        <f>D47+D48+D49+D50</f>
        <v>0</v>
      </c>
      <c r="E45" s="11">
        <f>E47+E48+E49+E50</f>
        <v>0</v>
      </c>
      <c r="F45" s="16" t="e">
        <f t="shared" si="0"/>
        <v>#DIV/0!</v>
      </c>
      <c r="G45" s="40" t="s">
        <v>58</v>
      </c>
    </row>
    <row r="46" spans="1:7" ht="17.25" customHeight="1">
      <c r="A46" s="38"/>
      <c r="B46" s="8" t="s">
        <v>7</v>
      </c>
      <c r="C46" s="10"/>
      <c r="D46" s="10"/>
      <c r="E46" s="10"/>
      <c r="F46" s="17"/>
      <c r="G46" s="41"/>
    </row>
    <row r="47" spans="1:7" ht="19.5" customHeight="1">
      <c r="A47" s="38"/>
      <c r="B47" s="8" t="s">
        <v>8</v>
      </c>
      <c r="C47" s="10">
        <v>0</v>
      </c>
      <c r="D47" s="10">
        <v>0</v>
      </c>
      <c r="E47" s="10">
        <v>0</v>
      </c>
      <c r="F47" s="17" t="e">
        <f t="shared" si="0"/>
        <v>#DIV/0!</v>
      </c>
      <c r="G47" s="41"/>
    </row>
    <row r="48" spans="1:7" ht="17.25" customHeight="1">
      <c r="A48" s="38"/>
      <c r="B48" s="8" t="s">
        <v>9</v>
      </c>
      <c r="C48" s="10">
        <v>0</v>
      </c>
      <c r="D48" s="10">
        <v>0</v>
      </c>
      <c r="E48" s="10">
        <v>0</v>
      </c>
      <c r="F48" s="17" t="e">
        <f t="shared" si="0"/>
        <v>#DIV/0!</v>
      </c>
      <c r="G48" s="41"/>
    </row>
    <row r="49" spans="1:7" ht="15.75" customHeight="1">
      <c r="A49" s="38"/>
      <c r="B49" s="8" t="s">
        <v>10</v>
      </c>
      <c r="C49" s="10">
        <v>0</v>
      </c>
      <c r="D49" s="10">
        <v>0</v>
      </c>
      <c r="E49" s="10">
        <v>0</v>
      </c>
      <c r="F49" s="17" t="e">
        <f t="shared" si="0"/>
        <v>#DIV/0!</v>
      </c>
      <c r="G49" s="41"/>
    </row>
    <row r="50" spans="1:7" ht="16.5" customHeight="1">
      <c r="A50" s="39"/>
      <c r="B50" s="8" t="s">
        <v>11</v>
      </c>
      <c r="C50" s="10">
        <v>0</v>
      </c>
      <c r="D50" s="10">
        <v>0</v>
      </c>
      <c r="E50" s="10">
        <v>0</v>
      </c>
      <c r="F50" s="17" t="e">
        <f t="shared" si="0"/>
        <v>#DIV/0!</v>
      </c>
      <c r="G50" s="42"/>
    </row>
    <row r="51" spans="1:7">
      <c r="A51" s="37" t="s">
        <v>28</v>
      </c>
      <c r="B51" s="7" t="s">
        <v>6</v>
      </c>
      <c r="C51" s="11">
        <f>C53+C54+C55+C56</f>
        <v>0</v>
      </c>
      <c r="D51" s="11">
        <f>D53+D54+D55+D56</f>
        <v>0</v>
      </c>
      <c r="E51" s="11">
        <f>E53+E54+E55+E56</f>
        <v>0</v>
      </c>
      <c r="F51" s="16" t="e">
        <f t="shared" si="0"/>
        <v>#DIV/0!</v>
      </c>
      <c r="G51" s="40" t="s">
        <v>58</v>
      </c>
    </row>
    <row r="52" spans="1:7">
      <c r="A52" s="38"/>
      <c r="B52" s="8" t="s">
        <v>7</v>
      </c>
      <c r="C52" s="10"/>
      <c r="D52" s="10"/>
      <c r="E52" s="10"/>
      <c r="F52" s="17"/>
      <c r="G52" s="41"/>
    </row>
    <row r="53" spans="1:7">
      <c r="A53" s="38"/>
      <c r="B53" s="8" t="s">
        <v>8</v>
      </c>
      <c r="C53" s="10">
        <v>0</v>
      </c>
      <c r="D53" s="10">
        <v>0</v>
      </c>
      <c r="E53" s="10">
        <v>0</v>
      </c>
      <c r="F53" s="17" t="e">
        <f t="shared" si="0"/>
        <v>#DIV/0!</v>
      </c>
      <c r="G53" s="41"/>
    </row>
    <row r="54" spans="1:7">
      <c r="A54" s="38"/>
      <c r="B54" s="8" t="s">
        <v>9</v>
      </c>
      <c r="C54" s="10">
        <v>0</v>
      </c>
      <c r="D54" s="10">
        <v>0</v>
      </c>
      <c r="E54" s="10">
        <v>0</v>
      </c>
      <c r="F54" s="17" t="e">
        <f t="shared" si="0"/>
        <v>#DIV/0!</v>
      </c>
      <c r="G54" s="41"/>
    </row>
    <row r="55" spans="1:7">
      <c r="A55" s="38"/>
      <c r="B55" s="8" t="s">
        <v>10</v>
      </c>
      <c r="C55" s="10">
        <v>0</v>
      </c>
      <c r="D55" s="10">
        <v>0</v>
      </c>
      <c r="E55" s="10">
        <v>0</v>
      </c>
      <c r="F55" s="17" t="e">
        <f t="shared" si="0"/>
        <v>#DIV/0!</v>
      </c>
      <c r="G55" s="41"/>
    </row>
    <row r="56" spans="1:7">
      <c r="A56" s="39"/>
      <c r="B56" s="8" t="s">
        <v>11</v>
      </c>
      <c r="C56" s="10">
        <v>0</v>
      </c>
      <c r="D56" s="10">
        <v>0</v>
      </c>
      <c r="E56" s="10">
        <v>0</v>
      </c>
      <c r="F56" s="17" t="e">
        <f t="shared" si="0"/>
        <v>#DIV/0!</v>
      </c>
      <c r="G56" s="42"/>
    </row>
    <row r="57" spans="1:7" ht="35.25" customHeight="1">
      <c r="A57" s="46" t="s">
        <v>52</v>
      </c>
      <c r="B57" s="7" t="s">
        <v>6</v>
      </c>
      <c r="C57" s="11">
        <f>C59+C60+C61+C62</f>
        <v>0</v>
      </c>
      <c r="D57" s="11">
        <f>D59+D60+D61+D62</f>
        <v>206.2</v>
      </c>
      <c r="E57" s="11">
        <f>E59+E60+E61+E62</f>
        <v>74.7</v>
      </c>
      <c r="F57" s="16">
        <f t="shared" si="0"/>
        <v>0.36226964112512128</v>
      </c>
      <c r="G57" s="49" t="s">
        <v>59</v>
      </c>
    </row>
    <row r="58" spans="1:7" ht="31.5" customHeight="1">
      <c r="A58" s="47"/>
      <c r="B58" s="8" t="s">
        <v>7</v>
      </c>
      <c r="C58" s="10"/>
      <c r="D58" s="10"/>
      <c r="E58" s="10"/>
      <c r="F58" s="17"/>
      <c r="G58" s="50"/>
    </row>
    <row r="59" spans="1:7" ht="24.75" customHeight="1">
      <c r="A59" s="47"/>
      <c r="B59" s="8" t="s">
        <v>8</v>
      </c>
      <c r="C59" s="10">
        <v>0</v>
      </c>
      <c r="D59" s="10">
        <v>0</v>
      </c>
      <c r="E59" s="10">
        <v>0</v>
      </c>
      <c r="F59" s="17" t="e">
        <f t="shared" si="0"/>
        <v>#DIV/0!</v>
      </c>
      <c r="G59" s="50"/>
    </row>
    <row r="60" spans="1:7" ht="27.75" customHeight="1">
      <c r="A60" s="47"/>
      <c r="B60" s="8" t="s">
        <v>9</v>
      </c>
      <c r="C60" s="10">
        <v>0</v>
      </c>
      <c r="D60" s="10">
        <v>206.2</v>
      </c>
      <c r="E60" s="10">
        <v>74.7</v>
      </c>
      <c r="F60" s="17">
        <f t="shared" si="0"/>
        <v>0.36226964112512128</v>
      </c>
      <c r="G60" s="50"/>
    </row>
    <row r="61" spans="1:7" ht="31.5" customHeight="1">
      <c r="A61" s="47"/>
      <c r="B61" s="8" t="s">
        <v>10</v>
      </c>
      <c r="C61" s="10">
        <v>0</v>
      </c>
      <c r="D61" s="10">
        <v>0</v>
      </c>
      <c r="E61" s="10">
        <v>0</v>
      </c>
      <c r="F61" s="17" t="e">
        <f t="shared" si="0"/>
        <v>#DIV/0!</v>
      </c>
      <c r="G61" s="50"/>
    </row>
    <row r="62" spans="1:7" ht="43.5" customHeight="1">
      <c r="A62" s="48"/>
      <c r="B62" s="8" t="s">
        <v>11</v>
      </c>
      <c r="C62" s="10">
        <v>0</v>
      </c>
      <c r="D62" s="10">
        <v>0</v>
      </c>
      <c r="E62" s="10">
        <v>0</v>
      </c>
      <c r="F62" s="17" t="e">
        <f t="shared" si="0"/>
        <v>#DIV/0!</v>
      </c>
      <c r="G62" s="51"/>
    </row>
    <row r="63" spans="1:7" ht="35.25" customHeight="1">
      <c r="A63" s="43" t="s">
        <v>29</v>
      </c>
      <c r="B63" s="44"/>
      <c r="C63" s="44"/>
      <c r="D63" s="44"/>
      <c r="E63" s="44"/>
      <c r="F63" s="44"/>
      <c r="G63" s="45"/>
    </row>
    <row r="64" spans="1:7" ht="15" customHeight="1">
      <c r="A64" s="37" t="s">
        <v>30</v>
      </c>
      <c r="B64" s="7" t="s">
        <v>6</v>
      </c>
      <c r="C64" s="11">
        <f>C66+C67+C68+C69</f>
        <v>9850.2000000000007</v>
      </c>
      <c r="D64" s="11">
        <f>D66+D67+D68+D69</f>
        <v>10244.699999999999</v>
      </c>
      <c r="E64" s="11">
        <f>E66+E67+E68+E69</f>
        <v>10244.699999999999</v>
      </c>
      <c r="F64" s="16">
        <f t="shared" si="0"/>
        <v>1</v>
      </c>
      <c r="G64" s="40" t="s">
        <v>15</v>
      </c>
    </row>
    <row r="65" spans="1:7">
      <c r="A65" s="38"/>
      <c r="B65" s="8" t="s">
        <v>7</v>
      </c>
      <c r="C65" s="10"/>
      <c r="D65" s="10"/>
      <c r="E65" s="10"/>
      <c r="F65" s="17" t="e">
        <f t="shared" si="0"/>
        <v>#DIV/0!</v>
      </c>
      <c r="G65" s="41"/>
    </row>
    <row r="66" spans="1:7">
      <c r="A66" s="38"/>
      <c r="B66" s="8" t="s">
        <v>8</v>
      </c>
      <c r="C66" s="10">
        <v>0</v>
      </c>
      <c r="D66" s="10">
        <v>0</v>
      </c>
      <c r="E66" s="10">
        <v>0</v>
      </c>
      <c r="F66" s="17" t="e">
        <f t="shared" si="0"/>
        <v>#DIV/0!</v>
      </c>
      <c r="G66" s="41"/>
    </row>
    <row r="67" spans="1:7">
      <c r="A67" s="38"/>
      <c r="B67" s="8" t="s">
        <v>9</v>
      </c>
      <c r="C67" s="10">
        <v>0</v>
      </c>
      <c r="D67" s="10">
        <v>0</v>
      </c>
      <c r="E67" s="10">
        <v>0</v>
      </c>
      <c r="F67" s="17" t="e">
        <f t="shared" si="0"/>
        <v>#DIV/0!</v>
      </c>
      <c r="G67" s="41"/>
    </row>
    <row r="68" spans="1:7">
      <c r="A68" s="38"/>
      <c r="B68" s="8" t="s">
        <v>10</v>
      </c>
      <c r="C68" s="10">
        <v>9850.2000000000007</v>
      </c>
      <c r="D68" s="28">
        <v>10244.699999999999</v>
      </c>
      <c r="E68" s="28">
        <v>10244.699999999999</v>
      </c>
      <c r="F68" s="17">
        <f t="shared" si="0"/>
        <v>1</v>
      </c>
      <c r="G68" s="41"/>
    </row>
    <row r="69" spans="1:7">
      <c r="A69" s="39"/>
      <c r="B69" s="8" t="s">
        <v>11</v>
      </c>
      <c r="C69" s="10">
        <v>0</v>
      </c>
      <c r="D69" s="10">
        <v>0</v>
      </c>
      <c r="E69" s="10">
        <v>0</v>
      </c>
      <c r="F69" s="17" t="e">
        <f t="shared" si="0"/>
        <v>#DIV/0!</v>
      </c>
      <c r="G69" s="42"/>
    </row>
    <row r="70" spans="1:7" ht="15" customHeight="1">
      <c r="A70" s="37" t="s">
        <v>31</v>
      </c>
      <c r="B70" s="7" t="s">
        <v>6</v>
      </c>
      <c r="C70" s="11">
        <f>C72+C73+C74+C75</f>
        <v>15750.7</v>
      </c>
      <c r="D70" s="11">
        <f>D72+D73+D74+D75</f>
        <v>20850.999999999996</v>
      </c>
      <c r="E70" s="11">
        <f>E72+E73+E74+E75</f>
        <v>20158.400000000001</v>
      </c>
      <c r="F70" s="16">
        <f t="shared" si="0"/>
        <v>0.96678336770418705</v>
      </c>
      <c r="G70" s="40" t="s">
        <v>50</v>
      </c>
    </row>
    <row r="71" spans="1:7">
      <c r="A71" s="38"/>
      <c r="B71" s="8" t="s">
        <v>7</v>
      </c>
      <c r="C71" s="10"/>
      <c r="D71" s="10"/>
      <c r="E71" s="10"/>
      <c r="F71" s="17" t="e">
        <f t="shared" si="0"/>
        <v>#DIV/0!</v>
      </c>
      <c r="G71" s="41"/>
    </row>
    <row r="72" spans="1:7">
      <c r="A72" s="38"/>
      <c r="B72" s="8" t="s">
        <v>8</v>
      </c>
      <c r="C72" s="10">
        <v>0</v>
      </c>
      <c r="D72" s="10">
        <v>0</v>
      </c>
      <c r="E72" s="10"/>
      <c r="F72" s="17" t="e">
        <f t="shared" si="0"/>
        <v>#DIV/0!</v>
      </c>
      <c r="G72" s="41"/>
    </row>
    <row r="73" spans="1:7">
      <c r="A73" s="38"/>
      <c r="B73" s="8" t="s">
        <v>9</v>
      </c>
      <c r="C73" s="10">
        <v>15609.6</v>
      </c>
      <c r="D73" s="10">
        <v>20713.399999999998</v>
      </c>
      <c r="E73" s="10">
        <v>20021.7</v>
      </c>
      <c r="F73" s="17">
        <f t="shared" si="0"/>
        <v>0.96660615833228747</v>
      </c>
      <c r="G73" s="41"/>
    </row>
    <row r="74" spans="1:7">
      <c r="A74" s="38"/>
      <c r="B74" s="8" t="s">
        <v>10</v>
      </c>
      <c r="C74" s="10">
        <v>141.1</v>
      </c>
      <c r="D74" s="10">
        <v>137.6</v>
      </c>
      <c r="E74" s="10">
        <v>136.69999999999999</v>
      </c>
      <c r="F74" s="17">
        <f t="shared" si="0"/>
        <v>0.99345930232558133</v>
      </c>
      <c r="G74" s="41"/>
    </row>
    <row r="75" spans="1:7">
      <c r="A75" s="39"/>
      <c r="B75" s="8" t="s">
        <v>11</v>
      </c>
      <c r="C75" s="10">
        <v>0</v>
      </c>
      <c r="D75" s="10">
        <v>0</v>
      </c>
      <c r="E75" s="10"/>
      <c r="F75" s="17" t="e">
        <f t="shared" ref="F75:F99" si="2">E75/D75</f>
        <v>#DIV/0!</v>
      </c>
      <c r="G75" s="42"/>
    </row>
    <row r="76" spans="1:7" ht="15" customHeight="1">
      <c r="A76" s="37" t="s">
        <v>32</v>
      </c>
      <c r="B76" s="7" t="s">
        <v>6</v>
      </c>
      <c r="C76" s="11">
        <f>C78+C79+C80+C81</f>
        <v>3025</v>
      </c>
      <c r="D76" s="11">
        <f>D78+D79+D80+D81</f>
        <v>1925.3000000000002</v>
      </c>
      <c r="E76" s="11">
        <f>E78+E79+E80+E81</f>
        <v>1925.3000000000002</v>
      </c>
      <c r="F76" s="16">
        <f t="shared" si="2"/>
        <v>1</v>
      </c>
      <c r="G76" s="70" t="s">
        <v>60</v>
      </c>
    </row>
    <row r="77" spans="1:7">
      <c r="A77" s="38"/>
      <c r="B77" s="8" t="s">
        <v>7</v>
      </c>
      <c r="C77" s="10"/>
      <c r="D77" s="10"/>
      <c r="E77" s="10"/>
      <c r="F77" s="17"/>
      <c r="G77" s="70"/>
    </row>
    <row r="78" spans="1:7">
      <c r="A78" s="38"/>
      <c r="B78" s="8" t="s">
        <v>8</v>
      </c>
      <c r="C78" s="10">
        <v>0</v>
      </c>
      <c r="D78" s="10">
        <v>0</v>
      </c>
      <c r="E78" s="10">
        <v>0</v>
      </c>
      <c r="F78" s="17" t="e">
        <f t="shared" si="2"/>
        <v>#DIV/0!</v>
      </c>
      <c r="G78" s="70"/>
    </row>
    <row r="79" spans="1:7">
      <c r="A79" s="38"/>
      <c r="B79" s="8" t="s">
        <v>9</v>
      </c>
      <c r="C79" s="10">
        <v>0</v>
      </c>
      <c r="D79" s="10">
        <v>0</v>
      </c>
      <c r="E79" s="10">
        <v>0</v>
      </c>
      <c r="F79" s="17" t="e">
        <f t="shared" si="2"/>
        <v>#DIV/0!</v>
      </c>
      <c r="G79" s="70"/>
    </row>
    <row r="80" spans="1:7">
      <c r="A80" s="38"/>
      <c r="B80" s="8" t="s">
        <v>10</v>
      </c>
      <c r="C80" s="10">
        <v>3025</v>
      </c>
      <c r="D80" s="10">
        <v>1925.3000000000002</v>
      </c>
      <c r="E80" s="10">
        <v>1925.3000000000002</v>
      </c>
      <c r="F80" s="17">
        <f t="shared" si="2"/>
        <v>1</v>
      </c>
      <c r="G80" s="70"/>
    </row>
    <row r="81" spans="1:7">
      <c r="A81" s="39"/>
      <c r="B81" s="8" t="s">
        <v>11</v>
      </c>
      <c r="C81" s="10">
        <v>0</v>
      </c>
      <c r="D81" s="10">
        <v>0</v>
      </c>
      <c r="E81" s="10">
        <v>0</v>
      </c>
      <c r="F81" s="17" t="e">
        <f t="shared" si="2"/>
        <v>#DIV/0!</v>
      </c>
      <c r="G81" s="70"/>
    </row>
    <row r="82" spans="1:7" ht="15" customHeight="1">
      <c r="A82" s="37" t="s">
        <v>33</v>
      </c>
      <c r="B82" s="7" t="s">
        <v>6</v>
      </c>
      <c r="C82" s="11">
        <f>C84+C85+C86+C87</f>
        <v>0</v>
      </c>
      <c r="D82" s="11">
        <f>D84+D85+D86+D87</f>
        <v>0</v>
      </c>
      <c r="E82" s="11">
        <f>E84+E85+E86+E87</f>
        <v>0</v>
      </c>
      <c r="F82" s="16" t="e">
        <f t="shared" si="2"/>
        <v>#DIV/0!</v>
      </c>
      <c r="G82" s="40" t="s">
        <v>58</v>
      </c>
    </row>
    <row r="83" spans="1:7">
      <c r="A83" s="38"/>
      <c r="B83" s="8" t="s">
        <v>7</v>
      </c>
      <c r="C83" s="10"/>
      <c r="D83" s="10"/>
      <c r="E83" s="10"/>
      <c r="F83" s="17"/>
      <c r="G83" s="41"/>
    </row>
    <row r="84" spans="1:7">
      <c r="A84" s="38"/>
      <c r="B84" s="8" t="s">
        <v>8</v>
      </c>
      <c r="C84" s="10">
        <v>0</v>
      </c>
      <c r="D84" s="10">
        <v>0</v>
      </c>
      <c r="E84" s="10">
        <v>0</v>
      </c>
      <c r="F84" s="17" t="e">
        <f t="shared" si="2"/>
        <v>#DIV/0!</v>
      </c>
      <c r="G84" s="41"/>
    </row>
    <row r="85" spans="1:7">
      <c r="A85" s="38"/>
      <c r="B85" s="8" t="s">
        <v>9</v>
      </c>
      <c r="C85" s="10">
        <v>0</v>
      </c>
      <c r="D85" s="10">
        <v>0</v>
      </c>
      <c r="E85" s="10">
        <v>0</v>
      </c>
      <c r="F85" s="17" t="e">
        <f t="shared" si="2"/>
        <v>#DIV/0!</v>
      </c>
      <c r="G85" s="41"/>
    </row>
    <row r="86" spans="1:7">
      <c r="A86" s="38"/>
      <c r="B86" s="8" t="s">
        <v>10</v>
      </c>
      <c r="C86" s="10">
        <v>0</v>
      </c>
      <c r="D86" s="10">
        <v>0</v>
      </c>
      <c r="E86" s="10">
        <v>0</v>
      </c>
      <c r="F86" s="17" t="e">
        <f t="shared" si="2"/>
        <v>#DIV/0!</v>
      </c>
      <c r="G86" s="41"/>
    </row>
    <row r="87" spans="1:7">
      <c r="A87" s="39"/>
      <c r="B87" s="8" t="s">
        <v>11</v>
      </c>
      <c r="C87" s="10">
        <v>0</v>
      </c>
      <c r="D87" s="10">
        <v>0</v>
      </c>
      <c r="E87" s="10">
        <v>0</v>
      </c>
      <c r="F87" s="17" t="e">
        <f t="shared" si="2"/>
        <v>#DIV/0!</v>
      </c>
      <c r="G87" s="42"/>
    </row>
    <row r="88" spans="1:7" ht="15" customHeight="1">
      <c r="A88" s="37" t="s">
        <v>34</v>
      </c>
      <c r="B88" s="7" t="s">
        <v>6</v>
      </c>
      <c r="C88" s="11">
        <f>C90+C91+C92+C93</f>
        <v>0</v>
      </c>
      <c r="D88" s="11">
        <f>D90+D91+D92+D93</f>
        <v>0</v>
      </c>
      <c r="E88" s="11">
        <f>E90+E91+E92+E93</f>
        <v>0</v>
      </c>
      <c r="F88" s="16" t="e">
        <f t="shared" si="2"/>
        <v>#DIV/0!</v>
      </c>
      <c r="G88" s="40" t="s">
        <v>58</v>
      </c>
    </row>
    <row r="89" spans="1:7">
      <c r="A89" s="38"/>
      <c r="B89" s="8" t="s">
        <v>7</v>
      </c>
      <c r="C89" s="10"/>
      <c r="D89" s="10"/>
      <c r="E89" s="10"/>
      <c r="F89" s="17"/>
      <c r="G89" s="41"/>
    </row>
    <row r="90" spans="1:7">
      <c r="A90" s="38"/>
      <c r="B90" s="8" t="s">
        <v>8</v>
      </c>
      <c r="C90" s="10">
        <v>0</v>
      </c>
      <c r="D90" s="10">
        <v>0</v>
      </c>
      <c r="E90" s="10">
        <v>0</v>
      </c>
      <c r="F90" s="17" t="e">
        <f t="shared" si="2"/>
        <v>#DIV/0!</v>
      </c>
      <c r="G90" s="41"/>
    </row>
    <row r="91" spans="1:7">
      <c r="A91" s="38"/>
      <c r="B91" s="8" t="s">
        <v>9</v>
      </c>
      <c r="C91" s="10">
        <v>0</v>
      </c>
      <c r="D91" s="10">
        <v>0</v>
      </c>
      <c r="E91" s="10">
        <v>0</v>
      </c>
      <c r="F91" s="17" t="e">
        <f t="shared" si="2"/>
        <v>#DIV/0!</v>
      </c>
      <c r="G91" s="41"/>
    </row>
    <row r="92" spans="1:7">
      <c r="A92" s="38"/>
      <c r="B92" s="8" t="s">
        <v>10</v>
      </c>
      <c r="C92" s="10">
        <v>0</v>
      </c>
      <c r="D92" s="10">
        <v>0</v>
      </c>
      <c r="E92" s="10">
        <v>0</v>
      </c>
      <c r="F92" s="17" t="e">
        <f t="shared" si="2"/>
        <v>#DIV/0!</v>
      </c>
      <c r="G92" s="41"/>
    </row>
    <row r="93" spans="1:7">
      <c r="A93" s="39"/>
      <c r="B93" s="8" t="s">
        <v>11</v>
      </c>
      <c r="C93" s="10">
        <v>0</v>
      </c>
      <c r="D93" s="10">
        <v>0</v>
      </c>
      <c r="E93" s="10">
        <v>0</v>
      </c>
      <c r="F93" s="17" t="e">
        <f t="shared" si="2"/>
        <v>#DIV/0!</v>
      </c>
      <c r="G93" s="42"/>
    </row>
    <row r="94" spans="1:7">
      <c r="A94" s="37" t="s">
        <v>35</v>
      </c>
      <c r="B94" s="7" t="s">
        <v>6</v>
      </c>
      <c r="C94" s="11">
        <f>C96+C97+C98+C99</f>
        <v>354.9</v>
      </c>
      <c r="D94" s="11">
        <f>D96+D97+D98+D99</f>
        <v>329.6</v>
      </c>
      <c r="E94" s="11">
        <f>E96+E97+E98+E99</f>
        <v>329.6</v>
      </c>
      <c r="F94" s="16">
        <f t="shared" si="2"/>
        <v>1</v>
      </c>
      <c r="G94" s="40" t="s">
        <v>61</v>
      </c>
    </row>
    <row r="95" spans="1:7">
      <c r="A95" s="38"/>
      <c r="B95" s="8" t="s">
        <v>7</v>
      </c>
      <c r="C95" s="10"/>
      <c r="D95" s="10"/>
      <c r="E95" s="10"/>
      <c r="F95" s="17"/>
      <c r="G95" s="41"/>
    </row>
    <row r="96" spans="1:7">
      <c r="A96" s="38"/>
      <c r="B96" s="8" t="s">
        <v>8</v>
      </c>
      <c r="C96" s="10">
        <v>0</v>
      </c>
      <c r="D96" s="10">
        <v>0</v>
      </c>
      <c r="E96" s="10">
        <v>0</v>
      </c>
      <c r="F96" s="17" t="e">
        <f t="shared" si="2"/>
        <v>#DIV/0!</v>
      </c>
      <c r="G96" s="41"/>
    </row>
    <row r="97" spans="1:7">
      <c r="A97" s="38"/>
      <c r="B97" s="8" t="s">
        <v>9</v>
      </c>
      <c r="C97" s="10">
        <v>123.2</v>
      </c>
      <c r="D97" s="10">
        <v>96.5</v>
      </c>
      <c r="E97" s="10">
        <v>96.5</v>
      </c>
      <c r="F97" s="17">
        <f t="shared" si="2"/>
        <v>1</v>
      </c>
      <c r="G97" s="41"/>
    </row>
    <row r="98" spans="1:7">
      <c r="A98" s="38"/>
      <c r="B98" s="8" t="s">
        <v>10</v>
      </c>
      <c r="C98" s="10">
        <v>231.7</v>
      </c>
      <c r="D98" s="10">
        <v>233.1</v>
      </c>
      <c r="E98" s="10">
        <v>233.1</v>
      </c>
      <c r="F98" s="17">
        <f t="shared" si="2"/>
        <v>1</v>
      </c>
      <c r="G98" s="41"/>
    </row>
    <row r="99" spans="1:7">
      <c r="A99" s="39"/>
      <c r="B99" s="8" t="s">
        <v>11</v>
      </c>
      <c r="C99" s="10">
        <v>0</v>
      </c>
      <c r="D99" s="10">
        <v>0</v>
      </c>
      <c r="E99" s="10">
        <v>0</v>
      </c>
      <c r="F99" s="17" t="e">
        <f t="shared" si="2"/>
        <v>#DIV/0!</v>
      </c>
      <c r="G99" s="42"/>
    </row>
    <row r="100" spans="1:7" ht="36" customHeight="1">
      <c r="A100" s="43" t="s">
        <v>36</v>
      </c>
      <c r="B100" s="44"/>
      <c r="C100" s="44"/>
      <c r="D100" s="44"/>
      <c r="E100" s="44"/>
      <c r="F100" s="44"/>
      <c r="G100" s="45"/>
    </row>
    <row r="101" spans="1:7">
      <c r="A101" s="37" t="s">
        <v>37</v>
      </c>
      <c r="B101" s="7" t="s">
        <v>6</v>
      </c>
      <c r="C101" s="11">
        <f>C103+C104+C105+C106</f>
        <v>0</v>
      </c>
      <c r="D101" s="11">
        <f>D103+D104+D105+D106</f>
        <v>0</v>
      </c>
      <c r="E101" s="11">
        <f>E103+E104+E105+E106</f>
        <v>0</v>
      </c>
      <c r="F101" s="16" t="e">
        <f t="shared" ref="F101:F136" si="3">E101/D101</f>
        <v>#DIV/0!</v>
      </c>
      <c r="G101" s="40" t="s">
        <v>58</v>
      </c>
    </row>
    <row r="102" spans="1:7">
      <c r="A102" s="38"/>
      <c r="B102" s="8" t="s">
        <v>7</v>
      </c>
      <c r="C102" s="10"/>
      <c r="D102" s="10"/>
      <c r="E102" s="10"/>
      <c r="F102" s="17"/>
      <c r="G102" s="41"/>
    </row>
    <row r="103" spans="1:7">
      <c r="A103" s="38"/>
      <c r="B103" s="8" t="s">
        <v>8</v>
      </c>
      <c r="C103" s="10">
        <v>0</v>
      </c>
      <c r="D103" s="10">
        <v>0</v>
      </c>
      <c r="E103" s="10">
        <v>0</v>
      </c>
      <c r="F103" s="17" t="e">
        <f t="shared" si="3"/>
        <v>#DIV/0!</v>
      </c>
      <c r="G103" s="41"/>
    </row>
    <row r="104" spans="1:7">
      <c r="A104" s="38"/>
      <c r="B104" s="8" t="s">
        <v>9</v>
      </c>
      <c r="C104" s="10">
        <v>0</v>
      </c>
      <c r="D104" s="10">
        <v>0</v>
      </c>
      <c r="E104" s="10">
        <v>0</v>
      </c>
      <c r="F104" s="17" t="e">
        <f t="shared" si="3"/>
        <v>#DIV/0!</v>
      </c>
      <c r="G104" s="41"/>
    </row>
    <row r="105" spans="1:7">
      <c r="A105" s="38"/>
      <c r="B105" s="8" t="s">
        <v>10</v>
      </c>
      <c r="C105" s="10">
        <v>0</v>
      </c>
      <c r="D105" s="10">
        <v>0</v>
      </c>
      <c r="E105" s="10">
        <v>0</v>
      </c>
      <c r="F105" s="17" t="e">
        <f t="shared" si="3"/>
        <v>#DIV/0!</v>
      </c>
      <c r="G105" s="41"/>
    </row>
    <row r="106" spans="1:7">
      <c r="A106" s="39"/>
      <c r="B106" s="8" t="s">
        <v>11</v>
      </c>
      <c r="C106" s="10">
        <v>0</v>
      </c>
      <c r="D106" s="10">
        <v>0</v>
      </c>
      <c r="E106" s="10">
        <v>0</v>
      </c>
      <c r="F106" s="17" t="e">
        <f t="shared" si="3"/>
        <v>#DIV/0!</v>
      </c>
      <c r="G106" s="42"/>
    </row>
    <row r="107" spans="1:7">
      <c r="A107" s="37" t="s">
        <v>12</v>
      </c>
      <c r="B107" s="7" t="s">
        <v>6</v>
      </c>
      <c r="C107" s="11">
        <f>C109+C110+C111+C112</f>
        <v>4830.7</v>
      </c>
      <c r="D107" s="11">
        <f>D109+D110+D111+D112</f>
        <v>14743.7</v>
      </c>
      <c r="E107" s="11">
        <f>E109+E110+E111+E112</f>
        <v>12205.4</v>
      </c>
      <c r="F107" s="16">
        <f t="shared" si="3"/>
        <v>0.82783833094813375</v>
      </c>
      <c r="G107" s="40" t="s">
        <v>62</v>
      </c>
    </row>
    <row r="108" spans="1:7">
      <c r="A108" s="38"/>
      <c r="B108" s="8" t="s">
        <v>7</v>
      </c>
      <c r="C108" s="10"/>
      <c r="D108" s="10"/>
      <c r="E108" s="10"/>
      <c r="F108" s="17"/>
      <c r="G108" s="41"/>
    </row>
    <row r="109" spans="1:7">
      <c r="A109" s="38"/>
      <c r="B109" s="8" t="s">
        <v>8</v>
      </c>
      <c r="C109" s="10">
        <v>0</v>
      </c>
      <c r="D109" s="10">
        <v>0</v>
      </c>
      <c r="E109" s="10">
        <v>0</v>
      </c>
      <c r="F109" s="17" t="e">
        <f t="shared" si="3"/>
        <v>#DIV/0!</v>
      </c>
      <c r="G109" s="41"/>
    </row>
    <row r="110" spans="1:7">
      <c r="A110" s="38"/>
      <c r="B110" s="8" t="s">
        <v>9</v>
      </c>
      <c r="C110" s="10">
        <v>0</v>
      </c>
      <c r="D110" s="10">
        <v>4235.3</v>
      </c>
      <c r="E110" s="10">
        <v>1759.6</v>
      </c>
      <c r="F110" s="17">
        <f t="shared" si="3"/>
        <v>0.41546053408259154</v>
      </c>
      <c r="G110" s="41"/>
    </row>
    <row r="111" spans="1:7">
      <c r="A111" s="38"/>
      <c r="B111" s="8" t="s">
        <v>10</v>
      </c>
      <c r="C111" s="10">
        <v>4830.7</v>
      </c>
      <c r="D111" s="10">
        <v>2909.8</v>
      </c>
      <c r="E111" s="10">
        <v>2847.2</v>
      </c>
      <c r="F111" s="17">
        <f t="shared" si="3"/>
        <v>0.97848649391710762</v>
      </c>
      <c r="G111" s="41"/>
    </row>
    <row r="112" spans="1:7">
      <c r="A112" s="39"/>
      <c r="B112" s="8" t="s">
        <v>11</v>
      </c>
      <c r="C112" s="10">
        <v>0</v>
      </c>
      <c r="D112" s="10">
        <v>7598.6</v>
      </c>
      <c r="E112" s="10">
        <v>7598.6</v>
      </c>
      <c r="F112" s="17">
        <f t="shared" si="3"/>
        <v>1</v>
      </c>
      <c r="G112" s="42"/>
    </row>
    <row r="113" spans="1:7" ht="15" customHeight="1">
      <c r="A113" s="37" t="s">
        <v>38</v>
      </c>
      <c r="B113" s="7" t="s">
        <v>6</v>
      </c>
      <c r="C113" s="11">
        <f>C115+C116+C117+C118</f>
        <v>990.2</v>
      </c>
      <c r="D113" s="11">
        <f>D115+D116+D117+D118</f>
        <v>3273</v>
      </c>
      <c r="E113" s="11">
        <f>E115+E116+E117+E118</f>
        <v>3273</v>
      </c>
      <c r="F113" s="16">
        <f t="shared" si="3"/>
        <v>1</v>
      </c>
      <c r="G113" s="70" t="s">
        <v>63</v>
      </c>
    </row>
    <row r="114" spans="1:7" ht="15" customHeight="1">
      <c r="A114" s="38"/>
      <c r="B114" s="8" t="s">
        <v>7</v>
      </c>
      <c r="C114" s="10"/>
      <c r="D114" s="10"/>
      <c r="E114" s="31"/>
      <c r="F114" s="17"/>
      <c r="G114" s="70"/>
    </row>
    <row r="115" spans="1:7" ht="15" customHeight="1">
      <c r="A115" s="38"/>
      <c r="B115" s="8" t="s">
        <v>8</v>
      </c>
      <c r="C115" s="10">
        <v>0</v>
      </c>
      <c r="D115" s="10">
        <v>1190.2</v>
      </c>
      <c r="E115" s="10">
        <v>1190.2</v>
      </c>
      <c r="F115" s="17">
        <f t="shared" si="3"/>
        <v>1</v>
      </c>
      <c r="G115" s="70"/>
    </row>
    <row r="116" spans="1:7" ht="15" customHeight="1">
      <c r="A116" s="38"/>
      <c r="B116" s="8" t="s">
        <v>9</v>
      </c>
      <c r="C116" s="10">
        <v>0</v>
      </c>
      <c r="D116" s="10">
        <v>2047.8</v>
      </c>
      <c r="E116" s="10">
        <v>2047.8</v>
      </c>
      <c r="F116" s="17">
        <f t="shared" si="3"/>
        <v>1</v>
      </c>
      <c r="G116" s="70"/>
    </row>
    <row r="117" spans="1:7" ht="15" customHeight="1">
      <c r="A117" s="38"/>
      <c r="B117" s="8" t="s">
        <v>10</v>
      </c>
      <c r="C117" s="10">
        <v>990.2</v>
      </c>
      <c r="D117" s="10">
        <v>35</v>
      </c>
      <c r="E117" s="10">
        <v>35</v>
      </c>
      <c r="F117" s="17">
        <f t="shared" si="3"/>
        <v>1</v>
      </c>
      <c r="G117" s="70"/>
    </row>
    <row r="118" spans="1:7" ht="15" customHeight="1">
      <c r="A118" s="39"/>
      <c r="B118" s="8" t="s">
        <v>11</v>
      </c>
      <c r="C118" s="10">
        <v>0</v>
      </c>
      <c r="D118" s="10">
        <v>0</v>
      </c>
      <c r="E118" s="10">
        <v>0</v>
      </c>
      <c r="F118" s="17" t="e">
        <f t="shared" si="3"/>
        <v>#DIV/0!</v>
      </c>
      <c r="G118" s="70"/>
    </row>
    <row r="119" spans="1:7" ht="15" customHeight="1">
      <c r="A119" s="37" t="s">
        <v>19</v>
      </c>
      <c r="B119" s="7" t="s">
        <v>6</v>
      </c>
      <c r="C119" s="11">
        <f>C121+C122+C123+C124</f>
        <v>580</v>
      </c>
      <c r="D119" s="11">
        <f>D121+D122+D123+D124</f>
        <v>0</v>
      </c>
      <c r="E119" s="11">
        <f>E121+E122+E123+E124</f>
        <v>0</v>
      </c>
      <c r="F119" s="16" t="e">
        <f t="shared" si="3"/>
        <v>#DIV/0!</v>
      </c>
      <c r="G119" s="40" t="s">
        <v>57</v>
      </c>
    </row>
    <row r="120" spans="1:7" ht="15" customHeight="1">
      <c r="A120" s="38"/>
      <c r="B120" s="8" t="s">
        <v>7</v>
      </c>
      <c r="C120" s="10"/>
      <c r="D120" s="10"/>
      <c r="E120" s="10"/>
      <c r="F120" s="17"/>
      <c r="G120" s="41"/>
    </row>
    <row r="121" spans="1:7" ht="15" customHeight="1">
      <c r="A121" s="38"/>
      <c r="B121" s="8" t="s">
        <v>8</v>
      </c>
      <c r="C121" s="10">
        <v>0</v>
      </c>
      <c r="D121" s="10">
        <v>0</v>
      </c>
      <c r="E121" s="10">
        <v>0</v>
      </c>
      <c r="F121" s="17" t="e">
        <f t="shared" si="3"/>
        <v>#DIV/0!</v>
      </c>
      <c r="G121" s="41"/>
    </row>
    <row r="122" spans="1:7" ht="15" customHeight="1">
      <c r="A122" s="38"/>
      <c r="B122" s="8" t="s">
        <v>9</v>
      </c>
      <c r="C122" s="10">
        <v>0</v>
      </c>
      <c r="D122" s="10">
        <v>0</v>
      </c>
      <c r="E122" s="10">
        <v>0</v>
      </c>
      <c r="F122" s="17" t="e">
        <f t="shared" si="3"/>
        <v>#DIV/0!</v>
      </c>
      <c r="G122" s="41"/>
    </row>
    <row r="123" spans="1:7" ht="15" customHeight="1">
      <c r="A123" s="38"/>
      <c r="B123" s="8" t="s">
        <v>10</v>
      </c>
      <c r="C123" s="10">
        <v>580</v>
      </c>
      <c r="D123" s="10">
        <v>0</v>
      </c>
      <c r="E123" s="10">
        <v>0</v>
      </c>
      <c r="F123" s="17" t="e">
        <f t="shared" si="3"/>
        <v>#DIV/0!</v>
      </c>
      <c r="G123" s="41"/>
    </row>
    <row r="124" spans="1:7" ht="15" customHeight="1">
      <c r="A124" s="39"/>
      <c r="B124" s="8" t="s">
        <v>11</v>
      </c>
      <c r="C124" s="10">
        <v>0</v>
      </c>
      <c r="D124" s="10">
        <v>0</v>
      </c>
      <c r="E124" s="10">
        <v>0</v>
      </c>
      <c r="F124" s="17" t="e">
        <f t="shared" si="3"/>
        <v>#DIV/0!</v>
      </c>
      <c r="G124" s="42"/>
    </row>
    <row r="125" spans="1:7" ht="15" customHeight="1">
      <c r="A125" s="37" t="s">
        <v>53</v>
      </c>
      <c r="B125" s="7" t="s">
        <v>6</v>
      </c>
      <c r="C125" s="11">
        <f>C127+C128+C129+C130</f>
        <v>0</v>
      </c>
      <c r="D125" s="11">
        <f>D127+D128+D129+D130</f>
        <v>75184.7</v>
      </c>
      <c r="E125" s="11">
        <f>E127+E128+E129+E130</f>
        <v>71606.100000000006</v>
      </c>
      <c r="F125" s="16">
        <f t="shared" si="3"/>
        <v>0.95240254998689899</v>
      </c>
      <c r="G125" s="40" t="s">
        <v>65</v>
      </c>
    </row>
    <row r="126" spans="1:7" ht="15" customHeight="1">
      <c r="A126" s="38"/>
      <c r="B126" s="8" t="s">
        <v>7</v>
      </c>
      <c r="C126" s="10"/>
      <c r="D126" s="10"/>
      <c r="E126" s="10"/>
      <c r="F126" s="17"/>
      <c r="G126" s="41"/>
    </row>
    <row r="127" spans="1:7" ht="15" customHeight="1">
      <c r="A127" s="38"/>
      <c r="B127" s="8" t="s">
        <v>8</v>
      </c>
      <c r="C127" s="10">
        <v>0</v>
      </c>
      <c r="D127" s="10">
        <v>64043.7</v>
      </c>
      <c r="E127" s="10">
        <v>60613.9</v>
      </c>
      <c r="F127" s="17">
        <f t="shared" si="3"/>
        <v>0.94644594237996871</v>
      </c>
      <c r="G127" s="41"/>
    </row>
    <row r="128" spans="1:7" ht="15" customHeight="1">
      <c r="A128" s="38"/>
      <c r="B128" s="8" t="s">
        <v>9</v>
      </c>
      <c r="C128" s="10">
        <v>0</v>
      </c>
      <c r="D128" s="10">
        <v>8059.4</v>
      </c>
      <c r="E128" s="10">
        <v>7910.5999999999995</v>
      </c>
      <c r="F128" s="17">
        <f t="shared" si="3"/>
        <v>0.98153708712807408</v>
      </c>
      <c r="G128" s="41"/>
    </row>
    <row r="129" spans="1:7" ht="15" customHeight="1">
      <c r="A129" s="38"/>
      <c r="B129" s="8" t="s">
        <v>10</v>
      </c>
      <c r="C129" s="10">
        <v>0</v>
      </c>
      <c r="D129" s="10">
        <v>3081.6000000000004</v>
      </c>
      <c r="E129" s="10">
        <v>3081.6000000000004</v>
      </c>
      <c r="F129" s="17">
        <f t="shared" si="3"/>
        <v>1</v>
      </c>
      <c r="G129" s="41"/>
    </row>
    <row r="130" spans="1:7" ht="15" customHeight="1">
      <c r="A130" s="39"/>
      <c r="B130" s="8" t="s">
        <v>11</v>
      </c>
      <c r="C130" s="10">
        <v>0</v>
      </c>
      <c r="D130" s="10">
        <v>0</v>
      </c>
      <c r="E130" s="10">
        <v>0</v>
      </c>
      <c r="F130" s="17" t="e">
        <f t="shared" si="3"/>
        <v>#DIV/0!</v>
      </c>
      <c r="G130" s="42"/>
    </row>
    <row r="131" spans="1:7" ht="15" customHeight="1">
      <c r="A131" s="37" t="s">
        <v>54</v>
      </c>
      <c r="B131" s="7" t="s">
        <v>6</v>
      </c>
      <c r="C131" s="11">
        <f>C133+C134+C135+C136</f>
        <v>0</v>
      </c>
      <c r="D131" s="11">
        <f>D133+D134+D135+D136</f>
        <v>4928.6000000000004</v>
      </c>
      <c r="E131" s="11">
        <f>E133+E134+E135+E136</f>
        <v>4805.2</v>
      </c>
      <c r="F131" s="16">
        <f t="shared" si="3"/>
        <v>0.97496246398571595</v>
      </c>
      <c r="G131" s="40" t="s">
        <v>64</v>
      </c>
    </row>
    <row r="132" spans="1:7" ht="15" customHeight="1">
      <c r="A132" s="38"/>
      <c r="B132" s="8" t="s">
        <v>7</v>
      </c>
      <c r="C132" s="10"/>
      <c r="D132" s="10"/>
      <c r="E132" s="10"/>
      <c r="F132" s="17"/>
      <c r="G132" s="41"/>
    </row>
    <row r="133" spans="1:7" ht="15" customHeight="1">
      <c r="A133" s="38"/>
      <c r="B133" s="8" t="s">
        <v>8</v>
      </c>
      <c r="C133" s="10">
        <v>0</v>
      </c>
      <c r="D133" s="10">
        <v>0</v>
      </c>
      <c r="E133" s="10">
        <v>0</v>
      </c>
      <c r="F133" s="17" t="e">
        <f t="shared" si="3"/>
        <v>#DIV/0!</v>
      </c>
      <c r="G133" s="41"/>
    </row>
    <row r="134" spans="1:7" ht="15" customHeight="1">
      <c r="A134" s="38"/>
      <c r="B134" s="8" t="s">
        <v>9</v>
      </c>
      <c r="C134" s="10">
        <v>0</v>
      </c>
      <c r="D134" s="10">
        <v>3500</v>
      </c>
      <c r="E134" s="10">
        <v>3410.5</v>
      </c>
      <c r="F134" s="17">
        <f t="shared" si="3"/>
        <v>0.97442857142857142</v>
      </c>
      <c r="G134" s="41"/>
    </row>
    <row r="135" spans="1:7" ht="15" customHeight="1">
      <c r="A135" s="38"/>
      <c r="B135" s="8" t="s">
        <v>10</v>
      </c>
      <c r="C135" s="10">
        <v>0</v>
      </c>
      <c r="D135" s="10">
        <v>1428.6</v>
      </c>
      <c r="E135" s="10">
        <v>1394.7</v>
      </c>
      <c r="F135" s="17">
        <f t="shared" si="3"/>
        <v>0.97627047459050831</v>
      </c>
      <c r="G135" s="41"/>
    </row>
    <row r="136" spans="1:7" ht="15" customHeight="1">
      <c r="A136" s="39"/>
      <c r="B136" s="8" t="s">
        <v>11</v>
      </c>
      <c r="C136" s="10">
        <v>0</v>
      </c>
      <c r="D136" s="10">
        <v>0</v>
      </c>
      <c r="E136" s="10">
        <v>0</v>
      </c>
      <c r="F136" s="17" t="e">
        <f t="shared" si="3"/>
        <v>#DIV/0!</v>
      </c>
      <c r="G136" s="42"/>
    </row>
    <row r="137" spans="1:7" ht="21" customHeight="1">
      <c r="A137" s="43" t="s">
        <v>39</v>
      </c>
      <c r="B137" s="44"/>
      <c r="C137" s="44"/>
      <c r="D137" s="44"/>
      <c r="E137" s="44"/>
      <c r="F137" s="44"/>
      <c r="G137" s="45"/>
    </row>
    <row r="138" spans="1:7" ht="15" customHeight="1">
      <c r="A138" s="37" t="s">
        <v>40</v>
      </c>
      <c r="B138" s="7" t="s">
        <v>6</v>
      </c>
      <c r="C138" s="11">
        <f>C140+C141+C142+C143</f>
        <v>0</v>
      </c>
      <c r="D138" s="11">
        <f>D140+D141+D142+D143</f>
        <v>0</v>
      </c>
      <c r="E138" s="11">
        <f>E140+E141+E142+E143</f>
        <v>0</v>
      </c>
      <c r="F138" s="16" t="e">
        <f t="shared" ref="F138:F155" si="4">E138/D138</f>
        <v>#DIV/0!</v>
      </c>
      <c r="G138" s="40" t="s">
        <v>57</v>
      </c>
    </row>
    <row r="139" spans="1:7">
      <c r="A139" s="38"/>
      <c r="B139" s="8" t="s">
        <v>7</v>
      </c>
      <c r="C139" s="10"/>
      <c r="D139" s="10"/>
      <c r="E139" s="10"/>
      <c r="F139" s="17"/>
      <c r="G139" s="41"/>
    </row>
    <row r="140" spans="1:7">
      <c r="A140" s="38"/>
      <c r="B140" s="8" t="s">
        <v>8</v>
      </c>
      <c r="C140" s="10">
        <v>0</v>
      </c>
      <c r="D140" s="10">
        <v>0</v>
      </c>
      <c r="E140" s="10">
        <v>0</v>
      </c>
      <c r="F140" s="17" t="e">
        <f t="shared" si="4"/>
        <v>#DIV/0!</v>
      </c>
      <c r="G140" s="41"/>
    </row>
    <row r="141" spans="1:7">
      <c r="A141" s="38"/>
      <c r="B141" s="8" t="s">
        <v>9</v>
      </c>
      <c r="C141" s="10">
        <v>0</v>
      </c>
      <c r="D141" s="10">
        <v>0</v>
      </c>
      <c r="E141" s="10">
        <v>0</v>
      </c>
      <c r="F141" s="17" t="e">
        <f t="shared" si="4"/>
        <v>#DIV/0!</v>
      </c>
      <c r="G141" s="41"/>
    </row>
    <row r="142" spans="1:7">
      <c r="A142" s="38"/>
      <c r="B142" s="8" t="s">
        <v>10</v>
      </c>
      <c r="C142" s="10">
        <v>0</v>
      </c>
      <c r="D142" s="10">
        <v>0</v>
      </c>
      <c r="E142" s="10">
        <v>0</v>
      </c>
      <c r="F142" s="17" t="e">
        <f t="shared" si="4"/>
        <v>#DIV/0!</v>
      </c>
      <c r="G142" s="41"/>
    </row>
    <row r="143" spans="1:7">
      <c r="A143" s="39"/>
      <c r="B143" s="8" t="s">
        <v>11</v>
      </c>
      <c r="C143" s="10">
        <v>0</v>
      </c>
      <c r="D143" s="10">
        <v>0</v>
      </c>
      <c r="E143" s="10">
        <v>0</v>
      </c>
      <c r="F143" s="17" t="e">
        <f t="shared" si="4"/>
        <v>#DIV/0!</v>
      </c>
      <c r="G143" s="42"/>
    </row>
    <row r="144" spans="1:7">
      <c r="A144" s="37" t="s">
        <v>41</v>
      </c>
      <c r="B144" s="7" t="s">
        <v>6</v>
      </c>
      <c r="C144" s="11">
        <f>C146+C147+C148+C149</f>
        <v>0</v>
      </c>
      <c r="D144" s="11">
        <f>D146+D147+D148+D149</f>
        <v>0</v>
      </c>
      <c r="E144" s="11">
        <f>E146+E147+E148+E149</f>
        <v>0</v>
      </c>
      <c r="F144" s="16" t="e">
        <f t="shared" si="4"/>
        <v>#DIV/0!</v>
      </c>
      <c r="G144" s="40" t="s">
        <v>57</v>
      </c>
    </row>
    <row r="145" spans="1:7">
      <c r="A145" s="38"/>
      <c r="B145" s="8" t="s">
        <v>7</v>
      </c>
      <c r="C145" s="10"/>
      <c r="D145" s="10"/>
      <c r="E145" s="10"/>
      <c r="F145" s="17"/>
      <c r="G145" s="41"/>
    </row>
    <row r="146" spans="1:7">
      <c r="A146" s="38"/>
      <c r="B146" s="8" t="s">
        <v>8</v>
      </c>
      <c r="C146" s="10">
        <v>0</v>
      </c>
      <c r="D146" s="10">
        <v>0</v>
      </c>
      <c r="E146" s="10">
        <v>0</v>
      </c>
      <c r="F146" s="17" t="e">
        <f t="shared" si="4"/>
        <v>#DIV/0!</v>
      </c>
      <c r="G146" s="41"/>
    </row>
    <row r="147" spans="1:7">
      <c r="A147" s="38"/>
      <c r="B147" s="8" t="s">
        <v>9</v>
      </c>
      <c r="C147" s="10">
        <v>0</v>
      </c>
      <c r="D147" s="10">
        <v>0</v>
      </c>
      <c r="E147" s="10">
        <v>0</v>
      </c>
      <c r="F147" s="17" t="e">
        <f t="shared" si="4"/>
        <v>#DIV/0!</v>
      </c>
      <c r="G147" s="41"/>
    </row>
    <row r="148" spans="1:7">
      <c r="A148" s="38"/>
      <c r="B148" s="8" t="s">
        <v>10</v>
      </c>
      <c r="C148" s="10">
        <v>0</v>
      </c>
      <c r="D148" s="10">
        <v>0</v>
      </c>
      <c r="E148" s="10">
        <v>0</v>
      </c>
      <c r="F148" s="17" t="e">
        <f t="shared" si="4"/>
        <v>#DIV/0!</v>
      </c>
      <c r="G148" s="41"/>
    </row>
    <row r="149" spans="1:7">
      <c r="A149" s="39"/>
      <c r="B149" s="8" t="s">
        <v>11</v>
      </c>
      <c r="C149" s="10">
        <v>0</v>
      </c>
      <c r="D149" s="10">
        <v>0</v>
      </c>
      <c r="E149" s="10">
        <v>0</v>
      </c>
      <c r="F149" s="17" t="e">
        <f t="shared" si="4"/>
        <v>#DIV/0!</v>
      </c>
      <c r="G149" s="42"/>
    </row>
    <row r="150" spans="1:7" ht="15" customHeight="1">
      <c r="A150" s="37" t="s">
        <v>42</v>
      </c>
      <c r="B150" s="8" t="s">
        <v>6</v>
      </c>
      <c r="C150" s="11">
        <f>C152+C153+C154+C155</f>
        <v>1709.5</v>
      </c>
      <c r="D150" s="11">
        <f>D152+D153+D154+D155</f>
        <v>2816.6</v>
      </c>
      <c r="E150" s="11">
        <f>E152+E153+E154+E155</f>
        <v>2816.6</v>
      </c>
      <c r="F150" s="16">
        <f t="shared" si="4"/>
        <v>1</v>
      </c>
      <c r="G150" s="40" t="s">
        <v>66</v>
      </c>
    </row>
    <row r="151" spans="1:7">
      <c r="A151" s="38"/>
      <c r="B151" s="8" t="s">
        <v>7</v>
      </c>
      <c r="C151" s="10"/>
      <c r="D151" s="10"/>
      <c r="E151" s="10"/>
      <c r="F151" s="17"/>
      <c r="G151" s="41"/>
    </row>
    <row r="152" spans="1:7">
      <c r="A152" s="38"/>
      <c r="B152" s="8" t="s">
        <v>8</v>
      </c>
      <c r="C152" s="10">
        <v>0</v>
      </c>
      <c r="D152" s="10">
        <v>0</v>
      </c>
      <c r="E152" s="10">
        <v>0</v>
      </c>
      <c r="F152" s="17" t="e">
        <f t="shared" si="4"/>
        <v>#DIV/0!</v>
      </c>
      <c r="G152" s="41"/>
    </row>
    <row r="153" spans="1:7">
      <c r="A153" s="38"/>
      <c r="B153" s="8" t="s">
        <v>9</v>
      </c>
      <c r="C153" s="10">
        <v>0</v>
      </c>
      <c r="D153" s="10">
        <v>492</v>
      </c>
      <c r="E153" s="10">
        <v>492</v>
      </c>
      <c r="F153" s="17">
        <f t="shared" si="4"/>
        <v>1</v>
      </c>
      <c r="G153" s="41"/>
    </row>
    <row r="154" spans="1:7">
      <c r="A154" s="38"/>
      <c r="B154" s="8" t="s">
        <v>10</v>
      </c>
      <c r="C154" s="10">
        <v>1709.5</v>
      </c>
      <c r="D154" s="10">
        <v>2324.6</v>
      </c>
      <c r="E154" s="10">
        <v>2324.6</v>
      </c>
      <c r="F154" s="17">
        <f t="shared" si="4"/>
        <v>1</v>
      </c>
      <c r="G154" s="41"/>
    </row>
    <row r="155" spans="1:7">
      <c r="A155" s="39"/>
      <c r="B155" s="8" t="s">
        <v>11</v>
      </c>
      <c r="C155" s="10">
        <v>0</v>
      </c>
      <c r="D155" s="10">
        <v>0</v>
      </c>
      <c r="E155" s="10">
        <v>0</v>
      </c>
      <c r="F155" s="17" t="e">
        <f t="shared" si="4"/>
        <v>#DIV/0!</v>
      </c>
      <c r="G155" s="42"/>
    </row>
    <row r="156" spans="1:7" ht="21.75" customHeight="1">
      <c r="A156" s="43" t="s">
        <v>43</v>
      </c>
      <c r="B156" s="44"/>
      <c r="C156" s="44"/>
      <c r="D156" s="44"/>
      <c r="E156" s="44"/>
      <c r="F156" s="44"/>
      <c r="G156" s="45"/>
    </row>
    <row r="157" spans="1:7" ht="15" customHeight="1">
      <c r="A157" s="37" t="s">
        <v>44</v>
      </c>
      <c r="B157" s="8" t="s">
        <v>6</v>
      </c>
      <c r="C157" s="11">
        <f>C159+C160+C161+C162</f>
        <v>1357.1</v>
      </c>
      <c r="D157" s="11">
        <f>D159+D160+D161+D162</f>
        <v>997.1</v>
      </c>
      <c r="E157" s="11">
        <f>E159+E160+E161+E162</f>
        <v>962.8</v>
      </c>
      <c r="F157" s="16">
        <f t="shared" ref="F157:F168" si="5">E157/D157</f>
        <v>0.96560024069802419</v>
      </c>
      <c r="G157" s="40" t="s">
        <v>67</v>
      </c>
    </row>
    <row r="158" spans="1:7">
      <c r="A158" s="38"/>
      <c r="B158" s="8" t="s">
        <v>7</v>
      </c>
      <c r="C158" s="10"/>
      <c r="D158" s="10"/>
      <c r="E158" s="10"/>
      <c r="F158" s="17"/>
      <c r="G158" s="41"/>
    </row>
    <row r="159" spans="1:7">
      <c r="A159" s="38"/>
      <c r="B159" s="8" t="s">
        <v>8</v>
      </c>
      <c r="C159" s="10">
        <v>0</v>
      </c>
      <c r="D159" s="10">
        <v>0</v>
      </c>
      <c r="E159" s="10">
        <v>0</v>
      </c>
      <c r="F159" s="17" t="e">
        <f t="shared" si="5"/>
        <v>#DIV/0!</v>
      </c>
      <c r="G159" s="41"/>
    </row>
    <row r="160" spans="1:7">
      <c r="A160" s="38"/>
      <c r="B160" s="8" t="s">
        <v>9</v>
      </c>
      <c r="C160" s="10">
        <v>1297.0999999999999</v>
      </c>
      <c r="D160" s="10">
        <v>937.1</v>
      </c>
      <c r="E160" s="10">
        <v>902.8</v>
      </c>
      <c r="F160" s="17">
        <f t="shared" si="5"/>
        <v>0.96339771635897975</v>
      </c>
      <c r="G160" s="41"/>
    </row>
    <row r="161" spans="1:8" ht="18.75" customHeight="1">
      <c r="A161" s="38"/>
      <c r="B161" s="8" t="s">
        <v>10</v>
      </c>
      <c r="C161" s="10">
        <v>60</v>
      </c>
      <c r="D161" s="10">
        <v>60</v>
      </c>
      <c r="E161" s="10">
        <v>60</v>
      </c>
      <c r="F161" s="17">
        <f t="shared" si="5"/>
        <v>1</v>
      </c>
      <c r="G161" s="41"/>
    </row>
    <row r="162" spans="1:8" ht="20.25" customHeight="1">
      <c r="A162" s="39"/>
      <c r="B162" s="8" t="s">
        <v>11</v>
      </c>
      <c r="C162" s="10">
        <v>0</v>
      </c>
      <c r="D162" s="10">
        <v>0</v>
      </c>
      <c r="E162" s="10">
        <v>0</v>
      </c>
      <c r="F162" s="17" t="e">
        <f t="shared" si="5"/>
        <v>#DIV/0!</v>
      </c>
      <c r="G162" s="42"/>
    </row>
    <row r="163" spans="1:8">
      <c r="A163" s="66" t="s">
        <v>13</v>
      </c>
      <c r="B163" s="9" t="s">
        <v>6</v>
      </c>
      <c r="C163" s="29">
        <f>C9+C15+C21+C27+C33+C39+C45+C51+C64+C70+C76+C82+C88+C94+C101+C107+C113+C119+C138+C144+C150+C157+C57+C125+C131</f>
        <v>548959.1</v>
      </c>
      <c r="D163" s="29">
        <f t="shared" ref="D163:E163" si="6">D9+D15+D21+D27+D33+D39+D45+D51+D64+D70+D76+D82+D88+D94+D101+D107+D113+D119+D138+D144+D150+D157+D57+D125+D131</f>
        <v>673211.6</v>
      </c>
      <c r="E163" s="29">
        <f t="shared" si="6"/>
        <v>664625.70000000007</v>
      </c>
      <c r="F163" s="12">
        <f t="shared" si="5"/>
        <v>0.98724635760881141</v>
      </c>
      <c r="G163" s="69"/>
    </row>
    <row r="164" spans="1:8">
      <c r="A164" s="67"/>
      <c r="B164" s="9" t="s">
        <v>7</v>
      </c>
      <c r="C164" s="30"/>
      <c r="D164" s="30"/>
      <c r="E164" s="30"/>
      <c r="F164" s="18"/>
      <c r="G164" s="69"/>
    </row>
    <row r="165" spans="1:8">
      <c r="A165" s="67"/>
      <c r="B165" s="9" t="s">
        <v>8</v>
      </c>
      <c r="C165" s="29">
        <f>C11+C17+C23+C29+C35+C41+C47+C53+C66+C72+C78+C84+C90+C96+C103+C109+C115+C121+C140+C146+C152+C159+C127+C133+C59</f>
        <v>22541.1</v>
      </c>
      <c r="D165" s="29">
        <f>D11+D17+D23+D29+D35+D41+D47+D53+D66+D72+D78+D84+D90+D96+D103+D109+D115+D121+D140+D146+D152+D159+D127+D133+D59+0.1</f>
        <v>87617.8</v>
      </c>
      <c r="E165" s="29">
        <f>E11+E17+E23+E29+E35+E41+E47+E53+E66+E72+E78+E84+E90+E96+E103+E109+E115+E121+E140+E146+E152+E159+E127+E133+E59</f>
        <v>84012.1</v>
      </c>
      <c r="F165" s="12">
        <f t="shared" si="5"/>
        <v>0.95884740315324057</v>
      </c>
      <c r="G165" s="69"/>
    </row>
    <row r="166" spans="1:8">
      <c r="A166" s="67"/>
      <c r="B166" s="9" t="s">
        <v>9</v>
      </c>
      <c r="C166" s="29">
        <f>C12+C18+C24+C30+C36+C42+C48+C54+C67+C73+C79+C85+C91+C97+C104+C110+C116+C122+C141+C147+C153+C160+C60+C128+C134</f>
        <v>290197.89999999991</v>
      </c>
      <c r="D166" s="29">
        <f t="shared" ref="D166:E166" si="7">D12+D18+D24+D30+D36+D42+D48+D54+D67+D73+D79+D85+D91+D97+D104+D110+D116+D122+D141+D147+D153+D160+D60+D128+D134</f>
        <v>330362</v>
      </c>
      <c r="E166" s="29">
        <f t="shared" si="7"/>
        <v>326610.29999999993</v>
      </c>
      <c r="F166" s="12">
        <f t="shared" si="5"/>
        <v>0.98864366967145112</v>
      </c>
      <c r="G166" s="69"/>
    </row>
    <row r="167" spans="1:8">
      <c r="A167" s="67"/>
      <c r="B167" s="9" t="s">
        <v>10</v>
      </c>
      <c r="C167" s="29">
        <f>C13+C19+C25+C31+C37+C43+C49+C55+C68+C74+C80+C86+C92+C98+C105+C111+C117+C123+C142+C148+C154+C161+C61+C129+C135</f>
        <v>206220.10000000006</v>
      </c>
      <c r="D167" s="29">
        <f>D13+D19+D25+D31+D37+D43+D49+D55+D68+D74+D80+D86+D92+D98+D105+D111+D117+D123+D142+D148+D154+D161+D61+D129+D135-0.1</f>
        <v>225231.80000000002</v>
      </c>
      <c r="E167" s="29">
        <f t="shared" ref="E167" si="8">E13+E19+E25+E31+E37+E43+E49+E55+E68+E74+E80+E86+E92+E98+E105+E111+E117+E123+E142+E148+E154+E161+E61+E129+E135</f>
        <v>224003.30000000002</v>
      </c>
      <c r="F167" s="12">
        <f t="shared" si="5"/>
        <v>0.99454561922428364</v>
      </c>
      <c r="G167" s="69"/>
    </row>
    <row r="168" spans="1:8">
      <c r="A168" s="68"/>
      <c r="B168" s="9" t="s">
        <v>11</v>
      </c>
      <c r="C168" s="29">
        <f>C14+C20+C26+C32+C38+C44+C50+C56+C69+C75+C81+C87+C93+C99+C106+C112+C118+C124+C143+C149+C155+C162</f>
        <v>30000</v>
      </c>
      <c r="D168" s="29">
        <f>D14+D20+D26+D32+D38+D44+D50+D56+D69+D75+D81+D87+D93+D99+D106+D112+D118+D124+D143+D149+D155+D162</f>
        <v>30000</v>
      </c>
      <c r="E168" s="29">
        <f>E14+E20+E26+E32+E38+E44+E50+E56+E69+E75+E81+E87+E93+E99+E106+E112+E118+E124+E143+E149+E155+E162</f>
        <v>30000</v>
      </c>
      <c r="F168" s="12">
        <f t="shared" si="5"/>
        <v>1</v>
      </c>
      <c r="G168" s="69"/>
    </row>
    <row r="169" spans="1:8">
      <c r="A169" s="20"/>
      <c r="B169" s="21"/>
      <c r="C169" s="25"/>
      <c r="D169" s="25"/>
      <c r="E169" s="25"/>
      <c r="F169" s="22"/>
      <c r="G169" s="35"/>
    </row>
    <row r="170" spans="1:8">
      <c r="E170" s="23"/>
      <c r="F170" s="32"/>
      <c r="H170" s="3"/>
    </row>
    <row r="171" spans="1:8">
      <c r="A171" s="1" t="s">
        <v>17</v>
      </c>
      <c r="E171" s="3"/>
      <c r="F171" s="32"/>
      <c r="H171" s="3"/>
    </row>
    <row r="172" spans="1:8" ht="18" customHeight="1">
      <c r="A172" s="1" t="s">
        <v>69</v>
      </c>
      <c r="B172" s="19" t="s">
        <v>18</v>
      </c>
      <c r="E172" s="23"/>
      <c r="F172" s="32"/>
      <c r="H172" s="3"/>
    </row>
    <row r="173" spans="1:8">
      <c r="E173" s="3"/>
      <c r="H173" s="3"/>
    </row>
  </sheetData>
  <autoFilter ref="A5:G168">
    <filterColumn colId="2" showButton="0"/>
    <filterColumn colId="3" showButton="0"/>
    <filterColumn colId="4" showButton="0"/>
  </autoFilter>
  <mergeCells count="64">
    <mergeCell ref="C1:G1"/>
    <mergeCell ref="A156:G156"/>
    <mergeCell ref="A157:A162"/>
    <mergeCell ref="G157:G162"/>
    <mergeCell ref="A163:A168"/>
    <mergeCell ref="G163:G168"/>
    <mergeCell ref="A150:A155"/>
    <mergeCell ref="G150:G155"/>
    <mergeCell ref="A76:A81"/>
    <mergeCell ref="G76:G81"/>
    <mergeCell ref="A113:A118"/>
    <mergeCell ref="G113:G118"/>
    <mergeCell ref="A119:A124"/>
    <mergeCell ref="G119:G124"/>
    <mergeCell ref="A138:A143"/>
    <mergeCell ref="G138:G143"/>
    <mergeCell ref="A8:G8"/>
    <mergeCell ref="A9:A14"/>
    <mergeCell ref="G9:G14"/>
    <mergeCell ref="A15:A20"/>
    <mergeCell ref="G15:G20"/>
    <mergeCell ref="A2:G2"/>
    <mergeCell ref="A3:G3"/>
    <mergeCell ref="A5:A6"/>
    <mergeCell ref="B5:B6"/>
    <mergeCell ref="C5:F5"/>
    <mergeCell ref="G5:G6"/>
    <mergeCell ref="A144:A149"/>
    <mergeCell ref="G144:G149"/>
    <mergeCell ref="A27:A32"/>
    <mergeCell ref="G27:G32"/>
    <mergeCell ref="A33:A38"/>
    <mergeCell ref="G33:G38"/>
    <mergeCell ref="A39:A44"/>
    <mergeCell ref="G39:G44"/>
    <mergeCell ref="A45:A50"/>
    <mergeCell ref="G45:G50"/>
    <mergeCell ref="A137:G137"/>
    <mergeCell ref="A82:A87"/>
    <mergeCell ref="G82:G87"/>
    <mergeCell ref="A51:A56"/>
    <mergeCell ref="G51:G56"/>
    <mergeCell ref="A64:A69"/>
    <mergeCell ref="G21:G26"/>
    <mergeCell ref="A94:A99"/>
    <mergeCell ref="G94:G99"/>
    <mergeCell ref="A63:G63"/>
    <mergeCell ref="A100:G100"/>
    <mergeCell ref="G64:G69"/>
    <mergeCell ref="A70:A75"/>
    <mergeCell ref="G70:G75"/>
    <mergeCell ref="A88:A93"/>
    <mergeCell ref="G88:G93"/>
    <mergeCell ref="A21:A26"/>
    <mergeCell ref="A57:A62"/>
    <mergeCell ref="G57:G62"/>
    <mergeCell ref="A125:A130"/>
    <mergeCell ref="G125:G130"/>
    <mergeCell ref="G131:G136"/>
    <mergeCell ref="A131:A136"/>
    <mergeCell ref="G101:G106"/>
    <mergeCell ref="A101:A106"/>
    <mergeCell ref="A107:A112"/>
    <mergeCell ref="G107:G112"/>
  </mergeCells>
  <pageMargins left="0.70866141732283472" right="0.70866141732283472" top="0.74803149606299213" bottom="0.74803149606299213" header="0.31496062992125984" footer="0.31496062992125984"/>
  <pageSetup paperSize="9" scale="43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2023-03-27T11:51:19Z</dcterms:modified>
</cp:coreProperties>
</file>