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Лист1!$A$1:$G$40</definedName>
  </definedNames>
  <calcPr calcId="145621"/>
</workbook>
</file>

<file path=xl/calcChain.xml><?xml version="1.0" encoding="utf-8"?>
<calcChain xmlns="http://schemas.openxmlformats.org/spreadsheetml/2006/main">
  <c r="E33" i="1" l="1"/>
  <c r="D33" i="1"/>
  <c r="C33" i="1"/>
  <c r="D15" i="1" l="1"/>
  <c r="E15" i="1"/>
  <c r="D7" i="1"/>
  <c r="E7" i="1"/>
  <c r="C7" i="1"/>
  <c r="E12" i="1" l="1"/>
  <c r="D12" i="1"/>
  <c r="F14" i="1"/>
  <c r="F20" i="1"/>
  <c r="F29" i="1"/>
  <c r="E39" i="1"/>
  <c r="E38" i="1"/>
  <c r="D39" i="1"/>
  <c r="D38" i="1"/>
  <c r="C39" i="1"/>
  <c r="C38" i="1"/>
  <c r="F32" i="1"/>
  <c r="E21" i="1"/>
  <c r="D21" i="1"/>
  <c r="C21" i="1"/>
  <c r="C12" i="1"/>
  <c r="D18" i="1"/>
  <c r="E18" i="1"/>
  <c r="F18" i="1" s="1"/>
  <c r="C18" i="1"/>
  <c r="C15" i="1"/>
  <c r="F9" i="1"/>
  <c r="F21" i="1" l="1"/>
  <c r="D37" i="1" l="1"/>
  <c r="D36" i="1" s="1"/>
  <c r="C37" i="1" l="1"/>
  <c r="C36" i="1" s="1"/>
  <c r="F15" i="1"/>
  <c r="E27" i="1" l="1"/>
  <c r="E30" i="1"/>
  <c r="D30" i="1"/>
  <c r="C30" i="1"/>
  <c r="D27" i="1"/>
  <c r="C27" i="1"/>
  <c r="E37" i="1"/>
  <c r="E36" i="1" s="1"/>
  <c r="F25" i="1"/>
  <c r="F22" i="1"/>
  <c r="F17" i="1"/>
  <c r="F16" i="1"/>
  <c r="E24" i="1"/>
  <c r="D24" i="1"/>
  <c r="C24" i="1"/>
  <c r="F39" i="1" l="1"/>
  <c r="F7" i="1"/>
  <c r="F27" i="1"/>
  <c r="F30" i="1"/>
  <c r="F24" i="1"/>
  <c r="F37" i="1"/>
  <c r="F12" i="1"/>
  <c r="F38" i="1"/>
  <c r="F36" i="1" l="1"/>
</calcChain>
</file>

<file path=xl/sharedStrings.xml><?xml version="1.0" encoding="utf-8"?>
<sst xmlns="http://schemas.openxmlformats.org/spreadsheetml/2006/main" count="61" uniqueCount="30">
  <si>
    <t>Источники 
финансирования</t>
  </si>
  <si>
    <t xml:space="preserve">Основные результаты
Причины отклонений
</t>
  </si>
  <si>
    <t>Процент 
выполнения</t>
  </si>
  <si>
    <t>3. Выравнивание бюджетной обеспеченности поселений</t>
  </si>
  <si>
    <t>5. Финансовое обеспечение на осуществление первичного воинского учета на территориях, где отсутствуют военные комиссариаты</t>
  </si>
  <si>
    <t>6. Финансовое обеспечение на осуществление государственных полномочий в сфере административных правонарушений</t>
  </si>
  <si>
    <t>Итого:</t>
  </si>
  <si>
    <t>областной бюджет</t>
  </si>
  <si>
    <t>местный бюджет</t>
  </si>
  <si>
    <t>итого:</t>
  </si>
  <si>
    <t>федеральный бюджет</t>
  </si>
  <si>
    <t>Наименование
 мероприятий</t>
  </si>
  <si>
    <t xml:space="preserve">Мероприятие исполнено в полном объёме. </t>
  </si>
  <si>
    <t>бюджеты поселений</t>
  </si>
  <si>
    <t xml:space="preserve">Мероприятие исполнено не в полном объёме.                      Финансирование мероприятия произведено по фактически произведенным расходам (экономия)                   </t>
  </si>
  <si>
    <t xml:space="preserve">Мероприятие исполнено не в полном объёме.                      Экономия сложилась в связи с фактически произведенными расходам (проценты выплачивались на используемую сумму кредита)                 </t>
  </si>
  <si>
    <t xml:space="preserve">Приложение № 6
к Порядку разработки, утверждения, внесения изменений, реализации, оценки  эффективности и контроля исполнения муниципальных  программ Котласского муниципального района Архангельской области
</t>
  </si>
  <si>
    <t xml:space="preserve">Отчет  о реализации  муниципальной программы за 2021 год  </t>
  </si>
  <si>
    <t xml:space="preserve">Муниципальная программа «Управление муниципальными финансами и муниципальным долгом Котласского муниципального района Архангельской области» 
</t>
  </si>
  <si>
    <t xml:space="preserve">Утверждено 
на 2021 г., 
тыс. руб. </t>
  </si>
  <si>
    <t>Утверждено 
на 2021 г.
 с учетом 
изменений, 
тыс. руб.</t>
  </si>
  <si>
    <t>Исполнено
 в 2021 г., 
тыс. руб.</t>
  </si>
  <si>
    <t>1. Обеспечение формирования, утверждения, исполнения районного бюджета и контроля за его исполнением</t>
  </si>
  <si>
    <t>2. Обслуживание муниципального долга</t>
  </si>
  <si>
    <t xml:space="preserve">4. Осуществление мероприятий по обеспечению сбалансированности бюджетов поселений
</t>
  </si>
  <si>
    <t xml:space="preserve">7. Расходы на осуществление сельским поселением МО «Черемушское» части переданных ему полномочий муниципального района по решению вопросов местного значения
</t>
  </si>
  <si>
    <t>8. Возмещение по исполнительным листам</t>
  </si>
  <si>
    <t xml:space="preserve">Мероприятие исполнено в полном объёме.
</t>
  </si>
  <si>
    <t>9. Предоставление субсидий на софинансирование вопросов местного значения</t>
  </si>
  <si>
    <t>В  2021 году мероприятие не запланировано.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</si>
</sst>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 wrapText="1"/>
    </xf>
    <xf numFmtId="0" fontId="2" fillId="3" borderId="9" xfId="0" applyFont="1" applyFill="1" applyBorder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2" fillId="3" borderId="0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2" fillId="3" borderId="7" xfId="0" applyFont="1" applyFill="1" applyBorder="1" applyAlignment="1">
      <alignment vertical="top" wrapText="1"/>
    </xf>
    <xf numFmtId="0" fontId="2" fillId="0" borderId="1" xfId="0" applyFont="1" applyFill="1" applyBorder="1"/>
    <xf numFmtId="0" fontId="4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/>
    </xf>
    <xf numFmtId="165" fontId="2" fillId="3" borderId="0" xfId="0" applyNumberFormat="1" applyFont="1" applyFill="1" applyBorder="1" applyAlignment="1">
      <alignment vertical="top" wrapText="1"/>
    </xf>
    <xf numFmtId="165" fontId="2" fillId="3" borderId="8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/>
    </xf>
    <xf numFmtId="165" fontId="11" fillId="0" borderId="0" xfId="0" applyNumberFormat="1" applyFont="1"/>
    <xf numFmtId="165" fontId="11" fillId="0" borderId="1" xfId="0" applyNumberFormat="1" applyFont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165" fontId="11" fillId="0" borderId="0" xfId="0" applyNumberFormat="1" applyFont="1" applyFill="1"/>
    <xf numFmtId="165" fontId="11" fillId="0" borderId="0" xfId="0" applyNumberFormat="1" applyFont="1" applyFill="1" applyAlignment="1">
      <alignment horizontal="center"/>
    </xf>
    <xf numFmtId="0" fontId="6" fillId="0" borderId="1" xfId="0" applyFont="1" applyFill="1" applyBorder="1"/>
    <xf numFmtId="165" fontId="12" fillId="0" borderId="1" xfId="0" applyNumberFormat="1" applyFont="1" applyFill="1" applyBorder="1" applyAlignment="1">
      <alignment horizontal="center"/>
    </xf>
    <xf numFmtId="165" fontId="12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wrapText="1"/>
    </xf>
    <xf numFmtId="164" fontId="13" fillId="0" borderId="1" xfId="0" applyNumberFormat="1" applyFont="1" applyFill="1" applyBorder="1" applyAlignment="1">
      <alignment horizont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3" fillId="2" borderId="0" xfId="0" applyFont="1" applyFill="1"/>
    <xf numFmtId="0" fontId="3" fillId="3" borderId="0" xfId="0" applyFont="1" applyFill="1"/>
    <xf numFmtId="165" fontId="0" fillId="0" borderId="0" xfId="0" applyNumberFormat="1"/>
    <xf numFmtId="0" fontId="5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8" fillId="2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BreakPreview" topLeftCell="A27" zoomScaleNormal="100" zoomScaleSheetLayoutView="100" workbookViewId="0">
      <selection activeCell="G47" sqref="G47"/>
    </sheetView>
  </sheetViews>
  <sheetFormatPr defaultRowHeight="15" x14ac:dyDescent="0.25"/>
  <cols>
    <col min="1" max="1" width="23.28515625" customWidth="1"/>
    <col min="2" max="2" width="20.28515625" customWidth="1"/>
    <col min="3" max="3" width="10.7109375" style="5" customWidth="1"/>
    <col min="4" max="5" width="10.85546875" customWidth="1"/>
    <col min="6" max="6" width="11.42578125" customWidth="1"/>
    <col min="7" max="7" width="53.7109375" style="35" customWidth="1"/>
  </cols>
  <sheetData>
    <row r="1" spans="1:9" ht="55.5" customHeight="1" x14ac:dyDescent="0.25">
      <c r="A1" s="5"/>
      <c r="B1" s="7"/>
      <c r="D1" s="5"/>
      <c r="E1" s="49" t="s">
        <v>16</v>
      </c>
      <c r="F1" s="50"/>
      <c r="G1" s="50"/>
    </row>
    <row r="2" spans="1:9" ht="15.75" x14ac:dyDescent="0.25">
      <c r="A2" s="51" t="s">
        <v>17</v>
      </c>
      <c r="B2" s="51"/>
      <c r="C2" s="51"/>
      <c r="D2" s="51"/>
      <c r="E2" s="51"/>
      <c r="F2" s="51"/>
      <c r="G2" s="51"/>
    </row>
    <row r="3" spans="1:9" ht="9.75" customHeight="1" x14ac:dyDescent="0.25">
      <c r="A3" s="6"/>
      <c r="B3" s="6"/>
      <c r="C3" s="6"/>
      <c r="D3" s="6"/>
      <c r="E3" s="6"/>
      <c r="F3" s="6"/>
      <c r="G3" s="33"/>
    </row>
    <row r="4" spans="1:9" ht="33.75" customHeight="1" x14ac:dyDescent="0.25">
      <c r="A4" s="53" t="s">
        <v>18</v>
      </c>
      <c r="B4" s="54"/>
      <c r="C4" s="54"/>
      <c r="D4" s="54"/>
      <c r="E4" s="54"/>
      <c r="F4" s="54"/>
      <c r="G4" s="54"/>
    </row>
    <row r="5" spans="1:9" ht="6" customHeight="1" x14ac:dyDescent="0.25">
      <c r="A5" s="5"/>
      <c r="B5" s="5"/>
      <c r="D5" s="5"/>
      <c r="E5" s="5"/>
      <c r="F5" s="5"/>
      <c r="G5" s="34"/>
    </row>
    <row r="6" spans="1:9" ht="68.25" customHeight="1" x14ac:dyDescent="0.25">
      <c r="A6" s="2" t="s">
        <v>11</v>
      </c>
      <c r="B6" s="2" t="s">
        <v>0</v>
      </c>
      <c r="C6" s="2" t="s">
        <v>19</v>
      </c>
      <c r="D6" s="2" t="s">
        <v>20</v>
      </c>
      <c r="E6" s="2" t="s">
        <v>21</v>
      </c>
      <c r="F6" s="2" t="s">
        <v>2</v>
      </c>
      <c r="G6" s="2" t="s">
        <v>1</v>
      </c>
      <c r="H6" s="1"/>
      <c r="I6" s="1"/>
    </row>
    <row r="7" spans="1:9" ht="25.5" customHeight="1" x14ac:dyDescent="0.25">
      <c r="A7" s="52" t="s">
        <v>22</v>
      </c>
      <c r="B7" s="13" t="s">
        <v>9</v>
      </c>
      <c r="C7" s="15">
        <f>C8+C9</f>
        <v>8327.4</v>
      </c>
      <c r="D7" s="15">
        <f t="shared" ref="D7:E7" si="0">D8+D9</f>
        <v>8333.9</v>
      </c>
      <c r="E7" s="15">
        <f t="shared" si="0"/>
        <v>7644.2</v>
      </c>
      <c r="F7" s="15">
        <f t="shared" ref="F7" si="1">E7/D7*100</f>
        <v>91.724162756932529</v>
      </c>
      <c r="G7" s="42" t="s">
        <v>14</v>
      </c>
    </row>
    <row r="8" spans="1:9" ht="23.25" customHeight="1" x14ac:dyDescent="0.25">
      <c r="A8" s="52"/>
      <c r="B8" s="14" t="s">
        <v>7</v>
      </c>
      <c r="C8" s="31">
        <v>0</v>
      </c>
      <c r="D8" s="31">
        <v>0</v>
      </c>
      <c r="E8" s="31">
        <v>0</v>
      </c>
      <c r="F8" s="31">
        <v>0</v>
      </c>
      <c r="G8" s="43"/>
    </row>
    <row r="9" spans="1:9" ht="33" customHeight="1" x14ac:dyDescent="0.25">
      <c r="A9" s="52"/>
      <c r="B9" s="14" t="s">
        <v>8</v>
      </c>
      <c r="C9" s="32">
        <v>8327.4</v>
      </c>
      <c r="D9" s="29">
        <v>8333.9</v>
      </c>
      <c r="E9" s="29">
        <v>7644.2</v>
      </c>
      <c r="F9" s="29">
        <f t="shared" ref="F9" si="2">E9/D9*100</f>
        <v>91.724162756932529</v>
      </c>
      <c r="G9" s="44"/>
    </row>
    <row r="10" spans="1:9" ht="0.75" hidden="1" customHeight="1" x14ac:dyDescent="0.25">
      <c r="A10" s="10"/>
      <c r="B10" s="8"/>
      <c r="C10" s="16"/>
      <c r="D10" s="16"/>
      <c r="E10" s="16"/>
      <c r="F10" s="16"/>
      <c r="G10" s="3"/>
    </row>
    <row r="11" spans="1:9" ht="15" hidden="1" customHeight="1" x14ac:dyDescent="0.25">
      <c r="A11" s="11"/>
      <c r="B11" s="9"/>
      <c r="C11" s="17"/>
      <c r="D11" s="17"/>
      <c r="E11" s="17"/>
      <c r="F11" s="17"/>
      <c r="G11" s="4"/>
    </row>
    <row r="12" spans="1:9" ht="20.25" customHeight="1" x14ac:dyDescent="0.25">
      <c r="A12" s="48" t="s">
        <v>23</v>
      </c>
      <c r="B12" s="13" t="s">
        <v>9</v>
      </c>
      <c r="C12" s="15">
        <f>SUM(C13:C14)</f>
        <v>5757.9</v>
      </c>
      <c r="D12" s="15">
        <f>SUM(D13:D14)</f>
        <v>5757.9</v>
      </c>
      <c r="E12" s="15">
        <f>SUM(E13:E14)</f>
        <v>5344.7</v>
      </c>
      <c r="F12" s="15">
        <f t="shared" ref="F12:F38" si="3">E12/D12*100</f>
        <v>92.823772555966585</v>
      </c>
      <c r="G12" s="42" t="s">
        <v>15</v>
      </c>
    </row>
    <row r="13" spans="1:9" ht="15" customHeight="1" x14ac:dyDescent="0.25">
      <c r="A13" s="48"/>
      <c r="B13" s="12" t="s">
        <v>7</v>
      </c>
      <c r="C13" s="18">
        <v>0</v>
      </c>
      <c r="D13" s="18">
        <v>0</v>
      </c>
      <c r="E13" s="18">
        <v>0</v>
      </c>
      <c r="F13" s="18">
        <v>0</v>
      </c>
      <c r="G13" s="43"/>
    </row>
    <row r="14" spans="1:9" ht="19.5" customHeight="1" x14ac:dyDescent="0.25">
      <c r="A14" s="48"/>
      <c r="B14" s="12" t="s">
        <v>8</v>
      </c>
      <c r="C14" s="19">
        <v>5757.9</v>
      </c>
      <c r="D14" s="29">
        <v>5757.9</v>
      </c>
      <c r="E14" s="29">
        <v>5344.7</v>
      </c>
      <c r="F14" s="29">
        <f t="shared" ref="F14" si="4">E14/D14*100</f>
        <v>92.823772555966585</v>
      </c>
      <c r="G14" s="44"/>
    </row>
    <row r="15" spans="1:9" ht="21" customHeight="1" x14ac:dyDescent="0.25">
      <c r="A15" s="48" t="s">
        <v>3</v>
      </c>
      <c r="B15" s="13" t="s">
        <v>9</v>
      </c>
      <c r="C15" s="15">
        <f>SUM(C16:C17)</f>
        <v>17100.3</v>
      </c>
      <c r="D15" s="15">
        <f t="shared" ref="D15:E15" si="5">SUM(D16:D17)</f>
        <v>17100.3</v>
      </c>
      <c r="E15" s="15">
        <f t="shared" si="5"/>
        <v>17100.3</v>
      </c>
      <c r="F15" s="15">
        <f>E15/D15*100</f>
        <v>100</v>
      </c>
      <c r="G15" s="42" t="s">
        <v>12</v>
      </c>
    </row>
    <row r="16" spans="1:9" x14ac:dyDescent="0.25">
      <c r="A16" s="48"/>
      <c r="B16" s="12" t="s">
        <v>7</v>
      </c>
      <c r="C16" s="20">
        <v>5119.2</v>
      </c>
      <c r="D16" s="18">
        <v>5119.2</v>
      </c>
      <c r="E16" s="18">
        <v>5119.2</v>
      </c>
      <c r="F16" s="18">
        <f t="shared" si="3"/>
        <v>100</v>
      </c>
      <c r="G16" s="43"/>
    </row>
    <row r="17" spans="1:7" x14ac:dyDescent="0.25">
      <c r="A17" s="48"/>
      <c r="B17" s="12" t="s">
        <v>8</v>
      </c>
      <c r="C17" s="20">
        <v>11981.1</v>
      </c>
      <c r="D17" s="18">
        <v>11981.1</v>
      </c>
      <c r="E17" s="18">
        <v>11981.1</v>
      </c>
      <c r="F17" s="18">
        <f t="shared" si="3"/>
        <v>100</v>
      </c>
      <c r="G17" s="44"/>
    </row>
    <row r="18" spans="1:7" ht="25.5" customHeight="1" x14ac:dyDescent="0.25">
      <c r="A18" s="48" t="s">
        <v>24</v>
      </c>
      <c r="B18" s="13" t="s">
        <v>9</v>
      </c>
      <c r="C18" s="21">
        <f>SUM(C19:C20)</f>
        <v>42682.1</v>
      </c>
      <c r="D18" s="21">
        <f t="shared" ref="D18:E18" si="6">SUM(D19:D20)</f>
        <v>53535.6</v>
      </c>
      <c r="E18" s="15">
        <f t="shared" si="6"/>
        <v>53514.5</v>
      </c>
      <c r="F18" s="15">
        <f>E18/D18*100</f>
        <v>99.960586973901471</v>
      </c>
      <c r="G18" s="42" t="s">
        <v>12</v>
      </c>
    </row>
    <row r="19" spans="1:7" ht="19.5" customHeight="1" x14ac:dyDescent="0.25">
      <c r="A19" s="48"/>
      <c r="B19" s="12" t="s">
        <v>7</v>
      </c>
      <c r="C19" s="18">
        <v>0</v>
      </c>
      <c r="D19" s="18">
        <v>0</v>
      </c>
      <c r="E19" s="18">
        <v>0</v>
      </c>
      <c r="F19" s="18">
        <v>0</v>
      </c>
      <c r="G19" s="43"/>
    </row>
    <row r="20" spans="1:7" ht="20.25" customHeight="1" x14ac:dyDescent="0.25">
      <c r="A20" s="48"/>
      <c r="B20" s="12" t="s">
        <v>8</v>
      </c>
      <c r="C20" s="22">
        <v>42682.1</v>
      </c>
      <c r="D20" s="29">
        <v>53535.6</v>
      </c>
      <c r="E20" s="29">
        <v>53514.5</v>
      </c>
      <c r="F20" s="30">
        <f t="shared" ref="F20" si="7">E20/D20*100</f>
        <v>99.960586973901471</v>
      </c>
      <c r="G20" s="44"/>
    </row>
    <row r="21" spans="1:7" ht="37.5" customHeight="1" x14ac:dyDescent="0.25">
      <c r="A21" s="39" t="s">
        <v>4</v>
      </c>
      <c r="B21" s="13" t="s">
        <v>9</v>
      </c>
      <c r="C21" s="15">
        <f>SUM(C22:C23)</f>
        <v>1714</v>
      </c>
      <c r="D21" s="15">
        <f t="shared" ref="D21:E21" si="8">SUM(D22:D23)</f>
        <v>1714</v>
      </c>
      <c r="E21" s="15">
        <f t="shared" si="8"/>
        <v>1714</v>
      </c>
      <c r="F21" s="15">
        <f>E21/D21*100</f>
        <v>100</v>
      </c>
      <c r="G21" s="42" t="s">
        <v>12</v>
      </c>
    </row>
    <row r="22" spans="1:7" ht="21.75" customHeight="1" x14ac:dyDescent="0.25">
      <c r="A22" s="40"/>
      <c r="B22" s="12" t="s">
        <v>10</v>
      </c>
      <c r="C22" s="18">
        <v>1714</v>
      </c>
      <c r="D22" s="18">
        <v>1714</v>
      </c>
      <c r="E22" s="18">
        <v>1714</v>
      </c>
      <c r="F22" s="18">
        <f t="shared" si="3"/>
        <v>100</v>
      </c>
      <c r="G22" s="43"/>
    </row>
    <row r="23" spans="1:7" ht="21.75" customHeight="1" x14ac:dyDescent="0.25">
      <c r="A23" s="41"/>
      <c r="B23" s="12" t="s">
        <v>8</v>
      </c>
      <c r="C23" s="18">
        <v>0</v>
      </c>
      <c r="D23" s="18">
        <v>0</v>
      </c>
      <c r="E23" s="18">
        <v>0</v>
      </c>
      <c r="F23" s="18">
        <v>0</v>
      </c>
      <c r="G23" s="44"/>
    </row>
    <row r="24" spans="1:7" ht="25.5" customHeight="1" x14ac:dyDescent="0.25">
      <c r="A24" s="48" t="s">
        <v>5</v>
      </c>
      <c r="B24" s="13" t="s">
        <v>9</v>
      </c>
      <c r="C24" s="15">
        <f>SUM(C25:C26)</f>
        <v>402.5</v>
      </c>
      <c r="D24" s="15">
        <f t="shared" ref="D24" si="9">SUM(D25:D26)</f>
        <v>402.5</v>
      </c>
      <c r="E24" s="15">
        <f t="shared" ref="E24" si="10">SUM(E25:E26)</f>
        <v>402.5</v>
      </c>
      <c r="F24" s="15">
        <f t="shared" si="3"/>
        <v>100</v>
      </c>
      <c r="G24" s="42" t="s">
        <v>12</v>
      </c>
    </row>
    <row r="25" spans="1:7" ht="26.25" customHeight="1" x14ac:dyDescent="0.25">
      <c r="A25" s="48"/>
      <c r="B25" s="12" t="s">
        <v>7</v>
      </c>
      <c r="C25" s="18">
        <v>402.5</v>
      </c>
      <c r="D25" s="18">
        <v>402.5</v>
      </c>
      <c r="E25" s="18">
        <v>402.5</v>
      </c>
      <c r="F25" s="18">
        <f t="shared" si="3"/>
        <v>100</v>
      </c>
      <c r="G25" s="43"/>
    </row>
    <row r="26" spans="1:7" ht="27" customHeight="1" x14ac:dyDescent="0.25">
      <c r="A26" s="48"/>
      <c r="B26" s="12" t="s">
        <v>8</v>
      </c>
      <c r="C26" s="18">
        <v>0</v>
      </c>
      <c r="D26" s="18">
        <v>0</v>
      </c>
      <c r="E26" s="18">
        <v>0</v>
      </c>
      <c r="F26" s="18">
        <v>0</v>
      </c>
      <c r="G26" s="44"/>
    </row>
    <row r="27" spans="1:7" ht="25.5" customHeight="1" x14ac:dyDescent="0.25">
      <c r="A27" s="48" t="s">
        <v>25</v>
      </c>
      <c r="B27" s="13" t="s">
        <v>9</v>
      </c>
      <c r="C27" s="15">
        <f>C28+C29</f>
        <v>776.8</v>
      </c>
      <c r="D27" s="15">
        <f t="shared" ref="D27:E27" si="11">D28+D29</f>
        <v>818</v>
      </c>
      <c r="E27" s="15">
        <f t="shared" si="11"/>
        <v>818</v>
      </c>
      <c r="F27" s="15">
        <f>E27/D27*100</f>
        <v>100</v>
      </c>
      <c r="G27" s="42" t="s">
        <v>27</v>
      </c>
    </row>
    <row r="28" spans="1:7" ht="47.25" customHeight="1" x14ac:dyDescent="0.25">
      <c r="A28" s="48"/>
      <c r="B28" s="12" t="s">
        <v>7</v>
      </c>
      <c r="C28" s="18">
        <v>0</v>
      </c>
      <c r="D28" s="18">
        <v>0</v>
      </c>
      <c r="E28" s="18">
        <v>0</v>
      </c>
      <c r="F28" s="18">
        <v>0</v>
      </c>
      <c r="G28" s="43"/>
    </row>
    <row r="29" spans="1:7" ht="45.75" customHeight="1" x14ac:dyDescent="0.25">
      <c r="A29" s="48"/>
      <c r="B29" s="12" t="s">
        <v>8</v>
      </c>
      <c r="C29" s="23">
        <v>776.8</v>
      </c>
      <c r="D29" s="27">
        <v>818</v>
      </c>
      <c r="E29" s="27">
        <v>818</v>
      </c>
      <c r="F29" s="28">
        <f t="shared" ref="F29" si="12">E29/D29*100</f>
        <v>100</v>
      </c>
      <c r="G29" s="44"/>
    </row>
    <row r="30" spans="1:7" ht="23.25" customHeight="1" x14ac:dyDescent="0.25">
      <c r="A30" s="48" t="s">
        <v>26</v>
      </c>
      <c r="B30" s="13" t="s">
        <v>9</v>
      </c>
      <c r="C30" s="15">
        <f>C31+C32</f>
        <v>0</v>
      </c>
      <c r="D30" s="15">
        <f t="shared" ref="D30" si="13">D31+D32</f>
        <v>859.5</v>
      </c>
      <c r="E30" s="15">
        <f t="shared" ref="E30" si="14">E31+E32</f>
        <v>859.5</v>
      </c>
      <c r="F30" s="15">
        <f t="shared" ref="F30" si="15">E30/D30*100</f>
        <v>100</v>
      </c>
      <c r="G30" s="42" t="s">
        <v>12</v>
      </c>
    </row>
    <row r="31" spans="1:7" ht="20.25" customHeight="1" x14ac:dyDescent="0.25">
      <c r="A31" s="48"/>
      <c r="B31" s="12" t="s">
        <v>7</v>
      </c>
      <c r="C31" s="18">
        <v>0</v>
      </c>
      <c r="D31" s="18">
        <v>0</v>
      </c>
      <c r="E31" s="18">
        <v>0</v>
      </c>
      <c r="F31" s="18">
        <v>0</v>
      </c>
      <c r="G31" s="43"/>
    </row>
    <row r="32" spans="1:7" ht="19.5" customHeight="1" x14ac:dyDescent="0.25">
      <c r="A32" s="48"/>
      <c r="B32" s="12" t="s">
        <v>8</v>
      </c>
      <c r="C32" s="18">
        <v>0</v>
      </c>
      <c r="D32" s="29">
        <v>859.5</v>
      </c>
      <c r="E32" s="29">
        <v>859.5</v>
      </c>
      <c r="F32" s="29">
        <f t="shared" ref="F32" si="16">E32/D32*100</f>
        <v>100</v>
      </c>
      <c r="G32" s="44"/>
    </row>
    <row r="33" spans="1:7" ht="19.5" customHeight="1" x14ac:dyDescent="0.25">
      <c r="A33" s="39" t="s">
        <v>28</v>
      </c>
      <c r="B33" s="13" t="s">
        <v>9</v>
      </c>
      <c r="C33" s="15">
        <f>C34+C35</f>
        <v>0</v>
      </c>
      <c r="D33" s="15">
        <f t="shared" ref="D33:E33" si="17">D34+D35</f>
        <v>0</v>
      </c>
      <c r="E33" s="15">
        <f t="shared" si="17"/>
        <v>0</v>
      </c>
      <c r="F33" s="15">
        <v>0</v>
      </c>
      <c r="G33" s="42" t="s">
        <v>29</v>
      </c>
    </row>
    <row r="34" spans="1:7" ht="19.5" customHeight="1" x14ac:dyDescent="0.25">
      <c r="A34" s="40"/>
      <c r="B34" s="12" t="s">
        <v>7</v>
      </c>
      <c r="C34" s="18">
        <v>0</v>
      </c>
      <c r="D34" s="29">
        <v>0</v>
      </c>
      <c r="E34" s="29">
        <v>0</v>
      </c>
      <c r="F34" s="29">
        <v>0</v>
      </c>
      <c r="G34" s="43"/>
    </row>
    <row r="35" spans="1:7" ht="19.5" customHeight="1" x14ac:dyDescent="0.25">
      <c r="A35" s="41"/>
      <c r="B35" s="12" t="s">
        <v>8</v>
      </c>
      <c r="C35" s="18">
        <v>0</v>
      </c>
      <c r="D35" s="29">
        <v>0</v>
      </c>
      <c r="E35" s="29">
        <v>0</v>
      </c>
      <c r="F35" s="29">
        <v>0</v>
      </c>
      <c r="G35" s="44"/>
    </row>
    <row r="36" spans="1:7" x14ac:dyDescent="0.25">
      <c r="A36" s="37" t="s">
        <v>6</v>
      </c>
      <c r="B36" s="13" t="s">
        <v>9</v>
      </c>
      <c r="C36" s="15">
        <f>SUM(C37:C40)</f>
        <v>76761</v>
      </c>
      <c r="D36" s="15">
        <f>SUM(D37:D40)+0.1</f>
        <v>88521.8</v>
      </c>
      <c r="E36" s="15">
        <f>SUM(E37:E40)</f>
        <v>87397.7</v>
      </c>
      <c r="F36" s="15">
        <f t="shared" si="3"/>
        <v>98.730143309331709</v>
      </c>
      <c r="G36" s="45"/>
    </row>
    <row r="37" spans="1:7" x14ac:dyDescent="0.25">
      <c r="A37" s="37"/>
      <c r="B37" s="24" t="s">
        <v>10</v>
      </c>
      <c r="C37" s="25">
        <f>C22</f>
        <v>1714</v>
      </c>
      <c r="D37" s="25">
        <f>D22</f>
        <v>1714</v>
      </c>
      <c r="E37" s="25">
        <f t="shared" ref="E37" si="18">E22</f>
        <v>1714</v>
      </c>
      <c r="F37" s="25">
        <f t="shared" si="3"/>
        <v>100</v>
      </c>
      <c r="G37" s="46"/>
    </row>
    <row r="38" spans="1:7" x14ac:dyDescent="0.25">
      <c r="A38" s="37"/>
      <c r="B38" s="24" t="s">
        <v>7</v>
      </c>
      <c r="C38" s="25">
        <f>C8+C13+C16+C19+C25</f>
        <v>5521.7</v>
      </c>
      <c r="D38" s="25">
        <f>D8+D13+D16+D19+D25+D31</f>
        <v>5521.7</v>
      </c>
      <c r="E38" s="25">
        <f>E8+E13+E16+E19+E25+E31</f>
        <v>5521.7</v>
      </c>
      <c r="F38" s="25">
        <f t="shared" si="3"/>
        <v>100</v>
      </c>
      <c r="G38" s="46"/>
    </row>
    <row r="39" spans="1:7" x14ac:dyDescent="0.25">
      <c r="A39" s="37"/>
      <c r="B39" s="24" t="s">
        <v>8</v>
      </c>
      <c r="C39" s="25">
        <f>C9+C14+C17+C20+C26+C29+C32</f>
        <v>69525.3</v>
      </c>
      <c r="D39" s="25">
        <f>D32+D29+D26+D20+D9+D17+D14</f>
        <v>81286</v>
      </c>
      <c r="E39" s="25">
        <f>E32+E29+E26+E20+E9+E17+E14</f>
        <v>80162</v>
      </c>
      <c r="F39" s="25">
        <f>E39/D39*100</f>
        <v>98.61722805895235</v>
      </c>
      <c r="G39" s="46"/>
    </row>
    <row r="40" spans="1:7" x14ac:dyDescent="0.25">
      <c r="A40" s="38"/>
      <c r="B40" s="24" t="s">
        <v>13</v>
      </c>
      <c r="C40" s="26">
        <v>0</v>
      </c>
      <c r="D40" s="26">
        <v>0</v>
      </c>
      <c r="E40" s="26">
        <v>0</v>
      </c>
      <c r="F40" s="25">
        <v>0</v>
      </c>
      <c r="G40" s="47"/>
    </row>
    <row r="44" spans="1:7" x14ac:dyDescent="0.25">
      <c r="E44" s="36"/>
    </row>
    <row r="45" spans="1:7" x14ac:dyDescent="0.25">
      <c r="D45" s="36"/>
      <c r="E45" s="36"/>
    </row>
    <row r="46" spans="1:7" x14ac:dyDescent="0.25">
      <c r="E46" s="36"/>
    </row>
  </sheetData>
  <mergeCells count="23">
    <mergeCell ref="A12:A14"/>
    <mergeCell ref="A15:A17"/>
    <mergeCell ref="G12:G14"/>
    <mergeCell ref="G15:G17"/>
    <mergeCell ref="E1:G1"/>
    <mergeCell ref="A2:G2"/>
    <mergeCell ref="A7:A9"/>
    <mergeCell ref="G7:G9"/>
    <mergeCell ref="A4:G4"/>
    <mergeCell ref="A27:A29"/>
    <mergeCell ref="G27:G29"/>
    <mergeCell ref="G30:G32"/>
    <mergeCell ref="G18:G20"/>
    <mergeCell ref="G24:G26"/>
    <mergeCell ref="A24:A26"/>
    <mergeCell ref="A18:A20"/>
    <mergeCell ref="A21:A23"/>
    <mergeCell ref="G21:G23"/>
    <mergeCell ref="A36:A40"/>
    <mergeCell ref="A33:A35"/>
    <mergeCell ref="G33:G35"/>
    <mergeCell ref="G36:G40"/>
    <mergeCell ref="A30:A32"/>
  </mergeCells>
  <pageMargins left="0.78740157480314965" right="0.31496062992125984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2022-04-07T07:38:16Z</dcterms:modified>
</cp:coreProperties>
</file>