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995" yWindow="75" windowWidth="14805" windowHeight="127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5" i="1"/>
  <c r="E20" i="1"/>
  <c r="E11" i="1" l="1"/>
  <c r="D11" i="1" l="1"/>
  <c r="D31" i="1"/>
  <c r="E31" i="1"/>
  <c r="C31" i="1"/>
  <c r="D26" i="1"/>
  <c r="E26" i="1"/>
  <c r="D30" i="1"/>
  <c r="E30" i="1"/>
  <c r="C30" i="1"/>
  <c r="D8" i="1"/>
  <c r="D5" i="1"/>
  <c r="E5" i="1"/>
  <c r="D14" i="1"/>
  <c r="E14" i="1"/>
  <c r="D17" i="1"/>
  <c r="E17" i="1"/>
  <c r="D20" i="1"/>
  <c r="D23" i="1"/>
  <c r="E23" i="1"/>
  <c r="E29" i="1" l="1"/>
  <c r="D29" i="1"/>
  <c r="C26" i="1"/>
  <c r="C23" i="1"/>
  <c r="C20" i="1"/>
  <c r="C17" i="1"/>
  <c r="C14" i="1"/>
  <c r="C11" i="1"/>
  <c r="C8" i="1"/>
  <c r="C5" i="1"/>
  <c r="C29" i="1" l="1"/>
</calcChain>
</file>

<file path=xl/comments1.xml><?xml version="1.0" encoding="utf-8"?>
<comments xmlns="http://schemas.openxmlformats.org/spreadsheetml/2006/main">
  <authors>
    <author>Автор</author>
  </authors>
  <commentList>
    <comment ref="G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<sst xmlns="http://schemas.openxmlformats.org/spreadsheetml/2006/main" count="50" uniqueCount="26">
  <si>
    <t>итого:</t>
  </si>
  <si>
    <t>областной бюджет</t>
  </si>
  <si>
    <t>местный бюджет</t>
  </si>
  <si>
    <t>Всего по программе:</t>
  </si>
  <si>
    <t>Наименование
 мероприятий</t>
  </si>
  <si>
    <t>Источники 
финансирования</t>
  </si>
  <si>
    <t>Процент 
выполнения</t>
  </si>
  <si>
    <t xml:space="preserve">Основные результаты
Причины отклонений
</t>
  </si>
  <si>
    <t>Согласовано:</t>
  </si>
  <si>
    <t>С.Л. Верховцева</t>
  </si>
  <si>
    <t xml:space="preserve"> Муниципальная программа «Развитие физической культуры, спорта, патриотическое воспитание и повышение эффективности реализации молодежной политики в Котласском муниципальном районе Архангельской области» 
</t>
  </si>
  <si>
    <t>Приложение N 6
к Порядку разработки, утверждения, внесения изменений, реализации, оценке эффективности и контроля исполнения муниципальных программ Котласского муниципального района Архангельской области</t>
  </si>
  <si>
    <t xml:space="preserve">Утверждено 
на 2021 г., 
тыс. руб. </t>
  </si>
  <si>
    <t>Утверждено 
на 2021 г.
 с учетом 
изменений, 
тыс. руб.</t>
  </si>
  <si>
    <t>Исполнено
 в 2021 г., 
тыс. руб.</t>
  </si>
  <si>
    <t>1.1. Научно – методическое, информационное и кадровое обеспечение, повышение квалификации и профессиональной переподготовки в сфере физического воспитания, спортивной подготовки и молодежной политики</t>
  </si>
  <si>
    <t xml:space="preserve"> 1.2. Организация  участия сборных команд и спортсменов Котласского района в соревнованиях областного  уровня
(Организация транспортировки  участников соревнований  к месту их проведения, оплата проживания,  питания)
</t>
  </si>
  <si>
    <t xml:space="preserve">1.3. Проведение районных (межпоселенческих) физкультурно-спортивных мероприятий; ВФСК ГТО; ЗОЖ
(Закупка спортивного инвентаря и оборудования; Медицинское обслуживание спортсменов;  Оплата судейства;  Оплата стартовых взносов;  Оплата страховых медицинских полисов;  Приобретение призов, грамот, дипломов, наградной атрибутики,  изготовление и размещение полиграфической продукции, 
в том числе в виде буклетов, календарей, открыток, листовок, банеров, стендов, флагов, символики ЗОЖ, ВФСК ГТО и др. Аренда помещений для проведения спортивно-массовых мероприятий)
</t>
  </si>
  <si>
    <t xml:space="preserve">1.4. Подготовка спортивного резерва, спортивных сборных команд Котласского района для участия сборных команд района в областных соревнованиях и для организации тренировочного процесса
(Обеспечение спортивным инвентарем, 
оборудованием, расходными материалами,  приобретение спортивной формы спортсменам спортивных сборных команд Котласского района)
</t>
  </si>
  <si>
    <t>1.5. Строительство спортивных объектов и сооружений, развитие сети плоскостных сооружений, оплата услуг по изготовлению проектно-сметной документации</t>
  </si>
  <si>
    <t xml:space="preserve">2.1. Профилактика негативных проявлений, правонарушений, воспитание гражданственности и патриотизма в молодежной среде
(Ремонт помещения, закупка оборудования для организации деятельности зонального центра Распоряжение №270-рп от 7.07.2020;) 
Закупка формы, снаряжения,  оборудования и расходных материаллов для обучения начальной военной подготовке; Участие в учебно-полевых сборах, форумах, смотр-конкурсах и военно-спортивных играх проводимых на территории РФ: «Орленок», «Зарница», «Тактика», «ПОБЕДА», «Спецназ», «Внуки Маргелова» и др.
Содействие развитию на территории района ВВПОД «Юнармия».
</t>
  </si>
  <si>
    <t xml:space="preserve">2.2. Вовлечение молодежи в социально-значимую практику; поддержка созидательной активности молодежи, молодежных инициатив
Организация мероприятий по вовлечению молодежи в социально-значимую практику; Поддержка созидательной активности молодежи, молодежных инициатив;
Поддержка деятельности муниципальных учреждений по работе с молодежью
Участие представителей, руководителей молодёжных объединений Котласского района в областных  молодёжных мероприятиях».
</t>
  </si>
  <si>
    <t xml:space="preserve">2.3. Поддержка молодежи в сфере труда и занятости
(Содействие трудоустройству молодежи;
Поддержка деятельности ресурсных центров для молодежи и ресурсно-информационных центров по поддержке деятельности молодежных добровольческих объединений)
</t>
  </si>
  <si>
    <t>Повышение квалификации осуществлялось за счёт финансовых стредств областного бюджета и средств отдела образования Котласского муниципального района.</t>
  </si>
  <si>
    <t>Участие команды Котласского района в соревновании не сотоялось в связи с тем, что 2 из спортсменов заболели</t>
  </si>
  <si>
    <t>Некоторые мероприятия осуществлялись без финансирование, в результате этого сложилась экономия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</si>
</sst>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3" borderId="0" xfId="0" applyFont="1" applyFill="1"/>
    <xf numFmtId="0" fontId="1" fillId="0" borderId="3" xfId="0" applyFont="1" applyBorder="1"/>
    <xf numFmtId="164" fontId="1" fillId="0" borderId="3" xfId="0" applyNumberFormat="1" applyFont="1" applyBorder="1" applyAlignment="1">
      <alignment horizontal="center"/>
    </xf>
    <xf numFmtId="0" fontId="2" fillId="0" borderId="0" xfId="0" applyFont="1"/>
    <xf numFmtId="0" fontId="3" fillId="0" borderId="3" xfId="0" applyFont="1" applyBorder="1"/>
    <xf numFmtId="164" fontId="3" fillId="0" borderId="3" xfId="0" applyNumberFormat="1" applyFont="1" applyBorder="1" applyAlignment="1">
      <alignment horizontal="center"/>
    </xf>
    <xf numFmtId="164" fontId="1" fillId="4" borderId="3" xfId="0" applyNumberFormat="1" applyFont="1" applyFill="1" applyBorder="1" applyAlignment="1">
      <alignment horizontal="center"/>
    </xf>
    <xf numFmtId="0" fontId="4" fillId="0" borderId="3" xfId="0" applyFont="1" applyBorder="1"/>
    <xf numFmtId="0" fontId="2" fillId="0" borderId="3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0" xfId="0" applyFont="1"/>
    <xf numFmtId="0" fontId="8" fillId="3" borderId="0" xfId="0" applyFont="1" applyFill="1"/>
    <xf numFmtId="0" fontId="8" fillId="0" borderId="0" xfId="0" applyFont="1" applyFill="1"/>
    <xf numFmtId="0" fontId="0" fillId="0" borderId="0" xfId="0" applyFill="1"/>
    <xf numFmtId="0" fontId="2" fillId="5" borderId="3" xfId="0" applyFont="1" applyFill="1" applyBorder="1" applyAlignment="1">
      <alignment horizontal="center" vertical="center" wrapText="1"/>
    </xf>
    <xf numFmtId="164" fontId="1" fillId="5" borderId="3" xfId="0" applyNumberFormat="1" applyFont="1" applyFill="1" applyBorder="1" applyAlignment="1">
      <alignment horizontal="center"/>
    </xf>
    <xf numFmtId="164" fontId="3" fillId="5" borderId="3" xfId="0" applyNumberFormat="1" applyFont="1" applyFill="1" applyBorder="1" applyAlignment="1">
      <alignment horizontal="center"/>
    </xf>
    <xf numFmtId="0" fontId="0" fillId="5" borderId="0" xfId="0" applyFill="1"/>
    <xf numFmtId="9" fontId="1" fillId="0" borderId="3" xfId="0" applyNumberFormat="1" applyFont="1" applyBorder="1" applyAlignment="1">
      <alignment horizontal="center"/>
    </xf>
    <xf numFmtId="0" fontId="7" fillId="0" borderId="0" xfId="0" applyFont="1" applyAlignment="1">
      <alignment horizontal="right" wrapText="1"/>
    </xf>
    <xf numFmtId="0" fontId="1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6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 shrinkToFit="1"/>
    </xf>
    <xf numFmtId="0" fontId="3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K33"/>
  <sheetViews>
    <sheetView tabSelected="1" zoomScale="130" zoomScaleNormal="130" workbookViewId="0">
      <selection activeCell="H22" sqref="H22"/>
    </sheetView>
  </sheetViews>
  <sheetFormatPr defaultRowHeight="15" x14ac:dyDescent="0.25"/>
  <cols>
    <col min="1" max="1" width="31.28515625" customWidth="1"/>
    <col min="2" max="2" width="14.5703125" customWidth="1"/>
    <col min="5" max="5" width="9.140625" style="19"/>
    <col min="7" max="7" width="17.140625" customWidth="1"/>
  </cols>
  <sheetData>
    <row r="1" spans="1:89" ht="63" customHeight="1" x14ac:dyDescent="0.25">
      <c r="C1" s="21" t="s">
        <v>11</v>
      </c>
      <c r="D1" s="21"/>
      <c r="E1" s="21"/>
      <c r="F1" s="21"/>
      <c r="G1" s="21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</row>
    <row r="2" spans="1:89" x14ac:dyDescent="0.25">
      <c r="C2" s="26"/>
      <c r="D2" s="26"/>
      <c r="E2" s="26"/>
      <c r="F2" s="26"/>
      <c r="G2" s="26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</row>
    <row r="3" spans="1:89" s="1" customFormat="1" ht="25.5" customHeight="1" x14ac:dyDescent="0.2">
      <c r="A3" s="28" t="s">
        <v>10</v>
      </c>
      <c r="B3" s="28"/>
      <c r="C3" s="28"/>
      <c r="D3" s="28"/>
      <c r="E3" s="28"/>
      <c r="F3" s="28"/>
      <c r="G3" s="29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</row>
    <row r="4" spans="1:89" s="11" customFormat="1" ht="64.5" customHeight="1" x14ac:dyDescent="0.25">
      <c r="A4" s="9" t="s">
        <v>4</v>
      </c>
      <c r="B4" s="9" t="s">
        <v>5</v>
      </c>
      <c r="C4" s="9" t="s">
        <v>12</v>
      </c>
      <c r="D4" s="9" t="s">
        <v>13</v>
      </c>
      <c r="E4" s="16" t="s">
        <v>14</v>
      </c>
      <c r="F4" s="10" t="s">
        <v>6</v>
      </c>
      <c r="G4" s="9" t="s">
        <v>7</v>
      </c>
    </row>
    <row r="5" spans="1:89" s="4" customFormat="1" ht="11.25" x14ac:dyDescent="0.2">
      <c r="A5" s="23" t="s">
        <v>15</v>
      </c>
      <c r="B5" s="2" t="s">
        <v>0</v>
      </c>
      <c r="C5" s="3">
        <f>SUM(C6:C7)</f>
        <v>5</v>
      </c>
      <c r="D5" s="3">
        <f>SUM(D6:D7)</f>
        <v>5</v>
      </c>
      <c r="E5" s="17">
        <f>SUM(E6:E7)</f>
        <v>0</v>
      </c>
      <c r="F5" s="20">
        <f>E5/D5</f>
        <v>0</v>
      </c>
      <c r="G5" s="25" t="s">
        <v>23</v>
      </c>
    </row>
    <row r="6" spans="1:89" s="4" customFormat="1" ht="11.25" x14ac:dyDescent="0.2">
      <c r="A6" s="23"/>
      <c r="B6" s="5" t="s">
        <v>1</v>
      </c>
      <c r="C6" s="6">
        <v>0</v>
      </c>
      <c r="D6" s="6">
        <v>0</v>
      </c>
      <c r="E6" s="18">
        <v>0</v>
      </c>
      <c r="F6" s="20" t="e">
        <f t="shared" ref="F6:F31" si="0">E6/D6</f>
        <v>#DIV/0!</v>
      </c>
      <c r="G6" s="25"/>
    </row>
    <row r="7" spans="1:89" s="4" customFormat="1" ht="45.75" customHeight="1" x14ac:dyDescent="0.2">
      <c r="A7" s="23"/>
      <c r="B7" s="5" t="s">
        <v>2</v>
      </c>
      <c r="C7" s="6">
        <v>5</v>
      </c>
      <c r="D7" s="6">
        <v>5</v>
      </c>
      <c r="E7" s="18">
        <v>0</v>
      </c>
      <c r="F7" s="20">
        <f t="shared" si="0"/>
        <v>0</v>
      </c>
      <c r="G7" s="25"/>
    </row>
    <row r="8" spans="1:89" s="4" customFormat="1" ht="18.75" customHeight="1" x14ac:dyDescent="0.2">
      <c r="A8" s="23" t="s">
        <v>16</v>
      </c>
      <c r="B8" s="2" t="s">
        <v>0</v>
      </c>
      <c r="C8" s="3">
        <f>C10+C9</f>
        <v>85</v>
      </c>
      <c r="D8" s="3">
        <f>D10+D9</f>
        <v>135</v>
      </c>
      <c r="E8" s="17">
        <v>100.37</v>
      </c>
      <c r="F8" s="20">
        <f t="shared" si="0"/>
        <v>0.74348148148148152</v>
      </c>
      <c r="G8" s="30" t="s">
        <v>24</v>
      </c>
    </row>
    <row r="9" spans="1:89" s="4" customFormat="1" ht="14.25" customHeight="1" x14ac:dyDescent="0.2">
      <c r="A9" s="23"/>
      <c r="B9" s="5" t="s">
        <v>1</v>
      </c>
      <c r="C9" s="6">
        <v>0</v>
      </c>
      <c r="D9" s="6">
        <v>0</v>
      </c>
      <c r="E9" s="18">
        <v>0</v>
      </c>
      <c r="F9" s="20" t="e">
        <f t="shared" si="0"/>
        <v>#DIV/0!</v>
      </c>
      <c r="G9" s="30"/>
    </row>
    <row r="10" spans="1:89" s="4" customFormat="1" ht="113.25" customHeight="1" x14ac:dyDescent="0.2">
      <c r="A10" s="23"/>
      <c r="B10" s="5" t="s">
        <v>2</v>
      </c>
      <c r="C10" s="6">
        <v>85</v>
      </c>
      <c r="D10" s="6">
        <v>135</v>
      </c>
      <c r="E10" s="18">
        <v>100.3</v>
      </c>
      <c r="F10" s="20">
        <f t="shared" si="0"/>
        <v>0.74296296296296294</v>
      </c>
      <c r="G10" s="30"/>
    </row>
    <row r="11" spans="1:89" s="4" customFormat="1" ht="11.25" x14ac:dyDescent="0.2">
      <c r="A11" s="23" t="s">
        <v>17</v>
      </c>
      <c r="B11" s="2" t="s">
        <v>0</v>
      </c>
      <c r="C11" s="3">
        <f>SUM(C12:C13)</f>
        <v>150</v>
      </c>
      <c r="D11" s="3">
        <f>SUM(D12:D13)</f>
        <v>170</v>
      </c>
      <c r="E11" s="17">
        <f>SUM(E12:E13)</f>
        <v>169.97499999999999</v>
      </c>
      <c r="F11" s="20">
        <f t="shared" si="0"/>
        <v>0.9998529411764705</v>
      </c>
      <c r="G11" s="25"/>
    </row>
    <row r="12" spans="1:89" s="4" customFormat="1" ht="11.25" x14ac:dyDescent="0.2">
      <c r="A12" s="23"/>
      <c r="B12" s="5" t="s">
        <v>1</v>
      </c>
      <c r="C12" s="6">
        <v>0</v>
      </c>
      <c r="D12" s="6">
        <v>0</v>
      </c>
      <c r="E12" s="18">
        <v>0</v>
      </c>
      <c r="F12" s="20" t="e">
        <f t="shared" si="0"/>
        <v>#DIV/0!</v>
      </c>
      <c r="G12" s="25"/>
    </row>
    <row r="13" spans="1:89" s="4" customFormat="1" ht="148.5" customHeight="1" x14ac:dyDescent="0.2">
      <c r="A13" s="23"/>
      <c r="B13" s="5" t="s">
        <v>2</v>
      </c>
      <c r="C13" s="6">
        <v>150</v>
      </c>
      <c r="D13" s="6">
        <v>170</v>
      </c>
      <c r="E13" s="18">
        <v>169.97499999999999</v>
      </c>
      <c r="F13" s="20">
        <f t="shared" si="0"/>
        <v>0.9998529411764705</v>
      </c>
      <c r="G13" s="25"/>
    </row>
    <row r="14" spans="1:89" s="4" customFormat="1" ht="15.75" customHeight="1" x14ac:dyDescent="0.2">
      <c r="A14" s="23" t="s">
        <v>18</v>
      </c>
      <c r="B14" s="2" t="s">
        <v>0</v>
      </c>
      <c r="C14" s="3">
        <f>SUM(C15:C16)</f>
        <v>30</v>
      </c>
      <c r="D14" s="3">
        <f>SUM(D15:D16)</f>
        <v>30</v>
      </c>
      <c r="E14" s="17">
        <f>SUM(E15:E16)</f>
        <v>30</v>
      </c>
      <c r="F14" s="20">
        <f t="shared" si="0"/>
        <v>1</v>
      </c>
      <c r="G14" s="31"/>
    </row>
    <row r="15" spans="1:89" s="4" customFormat="1" ht="11.25" x14ac:dyDescent="0.2">
      <c r="A15" s="23"/>
      <c r="B15" s="5" t="s">
        <v>1</v>
      </c>
      <c r="C15" s="6">
        <v>0</v>
      </c>
      <c r="D15" s="6">
        <v>0</v>
      </c>
      <c r="E15" s="18">
        <v>0</v>
      </c>
      <c r="F15" s="20" t="e">
        <f t="shared" si="0"/>
        <v>#DIV/0!</v>
      </c>
      <c r="G15" s="31"/>
    </row>
    <row r="16" spans="1:89" s="4" customFormat="1" ht="89.25" customHeight="1" x14ac:dyDescent="0.2">
      <c r="A16" s="23"/>
      <c r="B16" s="5" t="s">
        <v>2</v>
      </c>
      <c r="C16" s="6">
        <v>30</v>
      </c>
      <c r="D16" s="6">
        <v>30</v>
      </c>
      <c r="E16" s="18">
        <v>30</v>
      </c>
      <c r="F16" s="20">
        <f t="shared" si="0"/>
        <v>1</v>
      </c>
      <c r="G16" s="31"/>
    </row>
    <row r="17" spans="1:7" s="4" customFormat="1" ht="15.75" customHeight="1" x14ac:dyDescent="0.2">
      <c r="A17" s="23" t="s">
        <v>19</v>
      </c>
      <c r="B17" s="2" t="s">
        <v>0</v>
      </c>
      <c r="C17" s="3">
        <f>C18+C19</f>
        <v>0</v>
      </c>
      <c r="D17" s="3">
        <f>D18+D19</f>
        <v>0</v>
      </c>
      <c r="E17" s="17">
        <f>E18+E19</f>
        <v>0</v>
      </c>
      <c r="F17" s="20" t="e">
        <f t="shared" si="0"/>
        <v>#DIV/0!</v>
      </c>
      <c r="G17" s="25"/>
    </row>
    <row r="18" spans="1:7" s="4" customFormat="1" ht="16.5" customHeight="1" x14ac:dyDescent="0.2">
      <c r="A18" s="23"/>
      <c r="B18" s="5" t="s">
        <v>1</v>
      </c>
      <c r="C18" s="6">
        <v>0</v>
      </c>
      <c r="D18" s="6">
        <v>0</v>
      </c>
      <c r="E18" s="18">
        <v>0</v>
      </c>
      <c r="F18" s="20" t="e">
        <f t="shared" si="0"/>
        <v>#DIV/0!</v>
      </c>
      <c r="G18" s="25"/>
    </row>
    <row r="19" spans="1:7" s="4" customFormat="1" ht="21.75" customHeight="1" x14ac:dyDescent="0.2">
      <c r="A19" s="23"/>
      <c r="B19" s="5" t="s">
        <v>2</v>
      </c>
      <c r="C19" s="6">
        <v>0</v>
      </c>
      <c r="D19" s="6">
        <v>0</v>
      </c>
      <c r="E19" s="18">
        <v>0</v>
      </c>
      <c r="F19" s="20" t="e">
        <f t="shared" si="0"/>
        <v>#DIV/0!</v>
      </c>
      <c r="G19" s="25"/>
    </row>
    <row r="20" spans="1:7" s="4" customFormat="1" ht="20.25" customHeight="1" x14ac:dyDescent="0.2">
      <c r="A20" s="23" t="s">
        <v>20</v>
      </c>
      <c r="B20" s="2" t="s">
        <v>0</v>
      </c>
      <c r="C20" s="3">
        <f>SUM(C21:C22)</f>
        <v>215</v>
      </c>
      <c r="D20" s="3">
        <f>SUM(D21:D22)</f>
        <v>103</v>
      </c>
      <c r="E20" s="17">
        <f>SUM(E21:E22)</f>
        <v>76.099999999999994</v>
      </c>
      <c r="F20" s="20">
        <f t="shared" si="0"/>
        <v>0.73883495145631062</v>
      </c>
      <c r="G20" s="25" t="s">
        <v>25</v>
      </c>
    </row>
    <row r="21" spans="1:7" s="4" customFormat="1" ht="27" customHeight="1" x14ac:dyDescent="0.2">
      <c r="A21" s="23"/>
      <c r="B21" s="5" t="s">
        <v>1</v>
      </c>
      <c r="C21" s="6">
        <v>0</v>
      </c>
      <c r="D21" s="6">
        <v>0</v>
      </c>
      <c r="E21" s="18">
        <v>0</v>
      </c>
      <c r="F21" s="20" t="e">
        <f t="shared" si="0"/>
        <v>#DIV/0!</v>
      </c>
      <c r="G21" s="25"/>
    </row>
    <row r="22" spans="1:7" s="4" customFormat="1" ht="162" customHeight="1" x14ac:dyDescent="0.2">
      <c r="A22" s="23"/>
      <c r="B22" s="5" t="s">
        <v>2</v>
      </c>
      <c r="C22" s="6">
        <v>215</v>
      </c>
      <c r="D22" s="6">
        <v>103</v>
      </c>
      <c r="E22" s="18">
        <v>76.099999999999994</v>
      </c>
      <c r="F22" s="20">
        <f t="shared" si="0"/>
        <v>0.73883495145631062</v>
      </c>
      <c r="G22" s="25"/>
    </row>
    <row r="23" spans="1:7" s="4" customFormat="1" ht="15" customHeight="1" x14ac:dyDescent="0.2">
      <c r="A23" s="23" t="s">
        <v>21</v>
      </c>
      <c r="B23" s="2" t="s">
        <v>0</v>
      </c>
      <c r="C23" s="3">
        <f>SUM(C24:C25)</f>
        <v>15</v>
      </c>
      <c r="D23" s="3">
        <f>SUM(D24:D25)</f>
        <v>209.3</v>
      </c>
      <c r="E23" s="17">
        <f>SUM(E24:E25)</f>
        <v>209.3</v>
      </c>
      <c r="F23" s="20">
        <f t="shared" si="0"/>
        <v>1</v>
      </c>
      <c r="G23" s="24"/>
    </row>
    <row r="24" spans="1:7" s="4" customFormat="1" ht="11.25" x14ac:dyDescent="0.2">
      <c r="A24" s="23"/>
      <c r="B24" s="5" t="s">
        <v>1</v>
      </c>
      <c r="C24" s="6">
        <v>0</v>
      </c>
      <c r="D24" s="6">
        <v>137.30000000000001</v>
      </c>
      <c r="E24" s="18">
        <v>137.30000000000001</v>
      </c>
      <c r="F24" s="20">
        <f t="shared" si="0"/>
        <v>1</v>
      </c>
      <c r="G24" s="24"/>
    </row>
    <row r="25" spans="1:7" s="4" customFormat="1" ht="135" customHeight="1" x14ac:dyDescent="0.2">
      <c r="A25" s="23"/>
      <c r="B25" s="5" t="s">
        <v>2</v>
      </c>
      <c r="C25" s="6">
        <v>15</v>
      </c>
      <c r="D25" s="6">
        <v>72</v>
      </c>
      <c r="E25" s="18">
        <v>72</v>
      </c>
      <c r="F25" s="20">
        <f t="shared" si="0"/>
        <v>1</v>
      </c>
      <c r="G25" s="24"/>
    </row>
    <row r="26" spans="1:7" s="4" customFormat="1" ht="15.75" customHeight="1" x14ac:dyDescent="0.2">
      <c r="A26" s="23" t="s">
        <v>22</v>
      </c>
      <c r="B26" s="2" t="s">
        <v>0</v>
      </c>
      <c r="C26" s="3">
        <f>SUM(C27:C28)</f>
        <v>50</v>
      </c>
      <c r="D26" s="3">
        <f>SUM(D27:D28)</f>
        <v>200</v>
      </c>
      <c r="E26" s="17">
        <f>SUM(E27:E28)</f>
        <v>200</v>
      </c>
      <c r="F26" s="20">
        <f t="shared" si="0"/>
        <v>1</v>
      </c>
      <c r="G26" s="25"/>
    </row>
    <row r="27" spans="1:7" s="4" customFormat="1" ht="12.75" customHeight="1" x14ac:dyDescent="0.2">
      <c r="A27" s="23"/>
      <c r="B27" s="5" t="s">
        <v>1</v>
      </c>
      <c r="C27" s="6">
        <v>0</v>
      </c>
      <c r="D27" s="6">
        <v>150</v>
      </c>
      <c r="E27" s="18">
        <v>150</v>
      </c>
      <c r="F27" s="20">
        <f t="shared" si="0"/>
        <v>1</v>
      </c>
      <c r="G27" s="25"/>
    </row>
    <row r="28" spans="1:7" s="4" customFormat="1" ht="44.25" customHeight="1" x14ac:dyDescent="0.2">
      <c r="A28" s="23"/>
      <c r="B28" s="5" t="s">
        <v>2</v>
      </c>
      <c r="C28" s="6">
        <v>50</v>
      </c>
      <c r="D28" s="6">
        <v>50</v>
      </c>
      <c r="E28" s="18">
        <v>50</v>
      </c>
      <c r="F28" s="20">
        <f t="shared" si="0"/>
        <v>1</v>
      </c>
      <c r="G28" s="25"/>
    </row>
    <row r="29" spans="1:7" s="4" customFormat="1" ht="11.25" x14ac:dyDescent="0.2">
      <c r="A29" s="32" t="s">
        <v>3</v>
      </c>
      <c r="B29" s="2" t="s">
        <v>0</v>
      </c>
      <c r="C29" s="7">
        <f>SUM(C30:C31)</f>
        <v>550</v>
      </c>
      <c r="D29" s="7">
        <f t="shared" ref="D29:E29" si="1">SUM(D30:D31)</f>
        <v>852.3</v>
      </c>
      <c r="E29" s="17">
        <f t="shared" si="1"/>
        <v>785.67499999999995</v>
      </c>
      <c r="F29" s="20">
        <f t="shared" si="0"/>
        <v>0.92182916813328641</v>
      </c>
      <c r="G29" s="22"/>
    </row>
    <row r="30" spans="1:7" s="4" customFormat="1" ht="11.25" x14ac:dyDescent="0.2">
      <c r="A30" s="32"/>
      <c r="B30" s="8" t="s">
        <v>1</v>
      </c>
      <c r="C30" s="3">
        <f>C6+C9+C12+C15+C18+C21+C24+C27</f>
        <v>0</v>
      </c>
      <c r="D30" s="3">
        <f t="shared" ref="D30:E30" si="2">D6+D9+D12+D15+D18+D21+D24+D27</f>
        <v>287.3</v>
      </c>
      <c r="E30" s="17">
        <f t="shared" si="2"/>
        <v>287.3</v>
      </c>
      <c r="F30" s="20">
        <f t="shared" si="0"/>
        <v>1</v>
      </c>
      <c r="G30" s="22"/>
    </row>
    <row r="31" spans="1:7" s="4" customFormat="1" ht="11.25" x14ac:dyDescent="0.2">
      <c r="A31" s="32"/>
      <c r="B31" s="8" t="s">
        <v>2</v>
      </c>
      <c r="C31" s="3">
        <f>C7+C10+C13+C16+C19+C22+C25+C28</f>
        <v>550</v>
      </c>
      <c r="D31" s="3">
        <f t="shared" ref="D31:E31" si="3">D7+D10+D13+D16+D19+D22+D25+D28</f>
        <v>565</v>
      </c>
      <c r="E31" s="17">
        <f t="shared" si="3"/>
        <v>498.375</v>
      </c>
      <c r="F31" s="20">
        <f t="shared" si="0"/>
        <v>0.88207964601769917</v>
      </c>
      <c r="G31" s="22"/>
    </row>
    <row r="33" spans="1:7" x14ac:dyDescent="0.25">
      <c r="A33" s="12" t="s">
        <v>8</v>
      </c>
      <c r="B33" s="12"/>
      <c r="C33" s="12"/>
      <c r="D33" s="12"/>
      <c r="E33" s="27" t="s">
        <v>9</v>
      </c>
      <c r="F33" s="27"/>
      <c r="G33" s="27"/>
    </row>
  </sheetData>
  <mergeCells count="22">
    <mergeCell ref="E33:G33"/>
    <mergeCell ref="A3:G3"/>
    <mergeCell ref="A5:A7"/>
    <mergeCell ref="G5:G7"/>
    <mergeCell ref="A8:A10"/>
    <mergeCell ref="G8:G10"/>
    <mergeCell ref="A14:A16"/>
    <mergeCell ref="G14:G16"/>
    <mergeCell ref="A17:A19"/>
    <mergeCell ref="G17:G19"/>
    <mergeCell ref="A20:A22"/>
    <mergeCell ref="G20:G22"/>
    <mergeCell ref="A29:A31"/>
    <mergeCell ref="C1:G1"/>
    <mergeCell ref="G29:G31"/>
    <mergeCell ref="A23:A25"/>
    <mergeCell ref="G23:G25"/>
    <mergeCell ref="A26:A28"/>
    <mergeCell ref="G26:G28"/>
    <mergeCell ref="A11:A13"/>
    <mergeCell ref="G11:G13"/>
    <mergeCell ref="C2:G2"/>
  </mergeCells>
  <pageMargins left="0.11811023622047245" right="0.11811023622047245" top="0.74803149606299213" bottom="0.74803149606299213" header="0.31496062992125984" footer="0.31496062992125984"/>
  <pageSetup paperSize="9" scale="80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2022-03-25T05:33:02Z</dcterms:modified>
</cp:coreProperties>
</file>