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80" windowWidth="18465" windowHeight="12120" activeTab="2"/>
  </bookViews>
  <sheets>
    <sheet name="2024" sheetId="1" r:id="rId1"/>
    <sheet name="2025" sheetId="2" r:id="rId2"/>
    <sheet name="2026" sheetId="3" r:id="rId3"/>
  </sheets>
  <definedNames>
    <definedName name="_xlnm._FilterDatabase" localSheetId="0" hidden="1">'2024'!$A$3:$M$65</definedName>
    <definedName name="_xlnm.Print_Titles" localSheetId="0">'2024'!$3:$4</definedName>
    <definedName name="_xlnm.Print_Area" localSheetId="0">'2024'!$A$1:$M$69</definedName>
    <definedName name="_xlnm.Print_Area" localSheetId="1">'2025'!$A$1:$H$122</definedName>
    <definedName name="_xlnm.Print_Area" localSheetId="2">'2026'!$A$1:$H$110</definedName>
  </definedNames>
  <calcPr calcId="125725"/>
</workbook>
</file>

<file path=xl/calcChain.xml><?xml version="1.0" encoding="utf-8"?>
<calcChain xmlns="http://schemas.openxmlformats.org/spreadsheetml/2006/main">
  <c r="J92" i="3"/>
  <c r="F75" i="2"/>
  <c r="C14" l="1"/>
  <c r="F14" s="1"/>
  <c r="H14" s="1"/>
  <c r="C13"/>
  <c r="F13" s="1"/>
  <c r="H13" s="1"/>
  <c r="H41" i="3"/>
  <c r="G41"/>
  <c r="G81"/>
  <c r="G94"/>
  <c r="G100"/>
  <c r="H106"/>
  <c r="G106"/>
  <c r="C105"/>
  <c r="F105" s="1"/>
  <c r="H105" s="1"/>
  <c r="C104"/>
  <c r="F104" s="1"/>
  <c r="H104" s="1"/>
  <c r="C99"/>
  <c r="F99" s="1"/>
  <c r="H99" s="1"/>
  <c r="C98"/>
  <c r="F98" s="1"/>
  <c r="H98" s="1"/>
  <c r="C93"/>
  <c r="F93" s="1"/>
  <c r="H93" s="1"/>
  <c r="C92"/>
  <c r="F92" s="1"/>
  <c r="H92" s="1"/>
  <c r="C91"/>
  <c r="F91" s="1"/>
  <c r="H91" s="1"/>
  <c r="C90"/>
  <c r="F90" s="1"/>
  <c r="H90" s="1"/>
  <c r="C89"/>
  <c r="F89" s="1"/>
  <c r="H89" s="1"/>
  <c r="C88"/>
  <c r="F88" s="1"/>
  <c r="H88" s="1"/>
  <c r="C87"/>
  <c r="F87" s="1"/>
  <c r="H87" s="1"/>
  <c r="C86"/>
  <c r="F86" s="1"/>
  <c r="H86" s="1"/>
  <c r="C85"/>
  <c r="F85" s="1"/>
  <c r="H85" s="1"/>
  <c r="C80"/>
  <c r="F80" s="1"/>
  <c r="H80" s="1"/>
  <c r="C79"/>
  <c r="F79" s="1"/>
  <c r="H79" s="1"/>
  <c r="C78"/>
  <c r="F78" s="1"/>
  <c r="H78" s="1"/>
  <c r="C70"/>
  <c r="F70" s="1"/>
  <c r="H70" s="1"/>
  <c r="C69"/>
  <c r="F69" s="1"/>
  <c r="H69" s="1"/>
  <c r="C68"/>
  <c r="F68" s="1"/>
  <c r="H68" s="1"/>
  <c r="C67"/>
  <c r="F67" s="1"/>
  <c r="H67" s="1"/>
  <c r="C66"/>
  <c r="F66" s="1"/>
  <c r="H66" s="1"/>
  <c r="C77"/>
  <c r="F77" s="1"/>
  <c r="H77" s="1"/>
  <c r="C76"/>
  <c r="F76" s="1"/>
  <c r="H76" s="1"/>
  <c r="C75"/>
  <c r="F75" s="1"/>
  <c r="H75" s="1"/>
  <c r="C74"/>
  <c r="F74" s="1"/>
  <c r="H74" s="1"/>
  <c r="C73"/>
  <c r="F73" s="1"/>
  <c r="H73" s="1"/>
  <c r="C72"/>
  <c r="F72" s="1"/>
  <c r="H72" s="1"/>
  <c r="C71"/>
  <c r="F71" s="1"/>
  <c r="H71" s="1"/>
  <c r="C65"/>
  <c r="F65" s="1"/>
  <c r="H65" s="1"/>
  <c r="C64"/>
  <c r="F64" s="1"/>
  <c r="H64" s="1"/>
  <c r="C63"/>
  <c r="F63" s="1"/>
  <c r="H63" s="1"/>
  <c r="C62"/>
  <c r="F62" s="1"/>
  <c r="H62" s="1"/>
  <c r="C61"/>
  <c r="F61" s="1"/>
  <c r="H61" s="1"/>
  <c r="C60"/>
  <c r="F60" s="1"/>
  <c r="H60" s="1"/>
  <c r="C59"/>
  <c r="F59" s="1"/>
  <c r="H59" s="1"/>
  <c r="C58"/>
  <c r="F58" s="1"/>
  <c r="H58" s="1"/>
  <c r="C57"/>
  <c r="F57" s="1"/>
  <c r="H57" s="1"/>
  <c r="C56"/>
  <c r="F56" s="1"/>
  <c r="H56" s="1"/>
  <c r="C55"/>
  <c r="F55" s="1"/>
  <c r="H55" s="1"/>
  <c r="C54"/>
  <c r="F54" s="1"/>
  <c r="H54" s="1"/>
  <c r="C53"/>
  <c r="F53" s="1"/>
  <c r="H53" s="1"/>
  <c r="C52"/>
  <c r="F52" s="1"/>
  <c r="H52" s="1"/>
  <c r="C51"/>
  <c r="F51" s="1"/>
  <c r="H51" s="1"/>
  <c r="C50"/>
  <c r="F50" s="1"/>
  <c r="H50" s="1"/>
  <c r="C49"/>
  <c r="F49" s="1"/>
  <c r="H49" s="1"/>
  <c r="C48"/>
  <c r="F48" s="1"/>
  <c r="H48" s="1"/>
  <c r="C47"/>
  <c r="F47" s="1"/>
  <c r="H47" s="1"/>
  <c r="C46"/>
  <c r="F46" s="1"/>
  <c r="H46" s="1"/>
  <c r="C40"/>
  <c r="F40" s="1"/>
  <c r="H40" s="1"/>
  <c r="C39"/>
  <c r="F39" s="1"/>
  <c r="H39" s="1"/>
  <c r="C38"/>
  <c r="F38" s="1"/>
  <c r="H38" s="1"/>
  <c r="C21"/>
  <c r="F21" s="1"/>
  <c r="H21" s="1"/>
  <c r="C20"/>
  <c r="F20" s="1"/>
  <c r="H20" s="1"/>
  <c r="C19"/>
  <c r="F19" s="1"/>
  <c r="H19" s="1"/>
  <c r="C18"/>
  <c r="F18" s="1"/>
  <c r="H18" s="1"/>
  <c r="C17"/>
  <c r="F17" s="1"/>
  <c r="H17" s="1"/>
  <c r="C16"/>
  <c r="F16" s="1"/>
  <c r="H16" s="1"/>
  <c r="C15"/>
  <c r="F15" s="1"/>
  <c r="H15" s="1"/>
  <c r="C14"/>
  <c r="F14" s="1"/>
  <c r="H14" s="1"/>
  <c r="C13"/>
  <c r="F13" s="1"/>
  <c r="H13" s="1"/>
  <c r="C12"/>
  <c r="F12" s="1"/>
  <c r="H12" s="1"/>
  <c r="C11"/>
  <c r="F11" s="1"/>
  <c r="H11" s="1"/>
  <c r="C10"/>
  <c r="F10" s="1"/>
  <c r="H10" s="1"/>
  <c r="C33"/>
  <c r="F33" s="1"/>
  <c r="H33" s="1"/>
  <c r="C32"/>
  <c r="F32" s="1"/>
  <c r="H32" s="1"/>
  <c r="C31"/>
  <c r="F31" s="1"/>
  <c r="H31" s="1"/>
  <c r="C30"/>
  <c r="F30" s="1"/>
  <c r="H30" s="1"/>
  <c r="C29"/>
  <c r="F29" s="1"/>
  <c r="H29" s="1"/>
  <c r="C28"/>
  <c r="F28" s="1"/>
  <c r="H28" s="1"/>
  <c r="C27"/>
  <c r="F27" s="1"/>
  <c r="H27" s="1"/>
  <c r="C26"/>
  <c r="F26" s="1"/>
  <c r="H26" s="1"/>
  <c r="C25"/>
  <c r="F25" s="1"/>
  <c r="H25" s="1"/>
  <c r="C24"/>
  <c r="F24" s="1"/>
  <c r="H24" s="1"/>
  <c r="C23"/>
  <c r="F23" s="1"/>
  <c r="H23" s="1"/>
  <c r="C22"/>
  <c r="F22" s="1"/>
  <c r="H22" s="1"/>
  <c r="C9"/>
  <c r="F9" s="1"/>
  <c r="H9" s="1"/>
  <c r="G34"/>
  <c r="G47" i="2" l="1"/>
  <c r="C12"/>
  <c r="F12" s="1"/>
  <c r="H12" s="1"/>
  <c r="G93"/>
  <c r="C59"/>
  <c r="F59" s="1"/>
  <c r="H59" s="1"/>
  <c r="G106"/>
  <c r="G118"/>
  <c r="G112"/>
  <c r="C118"/>
  <c r="F118" s="1"/>
  <c r="C117"/>
  <c r="F117" s="1"/>
  <c r="H117" s="1"/>
  <c r="C116"/>
  <c r="F116" s="1"/>
  <c r="H116" s="1"/>
  <c r="C105"/>
  <c r="F105" s="1"/>
  <c r="H105" s="1"/>
  <c r="C104"/>
  <c r="F104" s="1"/>
  <c r="H104" s="1"/>
  <c r="C103"/>
  <c r="F103" s="1"/>
  <c r="H103" s="1"/>
  <c r="C102"/>
  <c r="F102" s="1"/>
  <c r="H102" s="1"/>
  <c r="C101"/>
  <c r="F101" s="1"/>
  <c r="H101" s="1"/>
  <c r="C100"/>
  <c r="F100" s="1"/>
  <c r="H100" s="1"/>
  <c r="C99"/>
  <c r="F99" s="1"/>
  <c r="H99" s="1"/>
  <c r="C98"/>
  <c r="F98" s="1"/>
  <c r="H98" s="1"/>
  <c r="C90"/>
  <c r="F90" s="1"/>
  <c r="H90" s="1"/>
  <c r="C89"/>
  <c r="F89" s="1"/>
  <c r="H89" s="1"/>
  <c r="C83"/>
  <c r="F83" s="1"/>
  <c r="H83" s="1"/>
  <c r="C82"/>
  <c r="F82" s="1"/>
  <c r="H82" s="1"/>
  <c r="C81"/>
  <c r="F81" s="1"/>
  <c r="H81" s="1"/>
  <c r="C80"/>
  <c r="F80" s="1"/>
  <c r="H80" s="1"/>
  <c r="C79"/>
  <c r="F79" s="1"/>
  <c r="H79" s="1"/>
  <c r="C77"/>
  <c r="F77" s="1"/>
  <c r="H77" s="1"/>
  <c r="C76"/>
  <c r="F76" s="1"/>
  <c r="H76" s="1"/>
  <c r="C75"/>
  <c r="H75" s="1"/>
  <c r="C74"/>
  <c r="F74" s="1"/>
  <c r="H74" s="1"/>
  <c r="C91"/>
  <c r="F91" s="1"/>
  <c r="H91" s="1"/>
  <c r="C88"/>
  <c r="F88" s="1"/>
  <c r="H88" s="1"/>
  <c r="C87"/>
  <c r="F87" s="1"/>
  <c r="H87" s="1"/>
  <c r="C86"/>
  <c r="F86" s="1"/>
  <c r="H86" s="1"/>
  <c r="C85"/>
  <c r="F85" s="1"/>
  <c r="H85" s="1"/>
  <c r="C84"/>
  <c r="F84" s="1"/>
  <c r="H84" s="1"/>
  <c r="C78"/>
  <c r="F78" s="1"/>
  <c r="H78" s="1"/>
  <c r="C73"/>
  <c r="F73" s="1"/>
  <c r="H73" s="1"/>
  <c r="C72"/>
  <c r="F72" s="1"/>
  <c r="H72" s="1"/>
  <c r="C71"/>
  <c r="F71" s="1"/>
  <c r="H71" s="1"/>
  <c r="C70"/>
  <c r="F70" s="1"/>
  <c r="H70" s="1"/>
  <c r="C69"/>
  <c r="F69" s="1"/>
  <c r="H69" s="1"/>
  <c r="C68"/>
  <c r="F68" s="1"/>
  <c r="H68" s="1"/>
  <c r="C67"/>
  <c r="F67" s="1"/>
  <c r="H67" s="1"/>
  <c r="C66"/>
  <c r="F66" s="1"/>
  <c r="H66" s="1"/>
  <c r="C65"/>
  <c r="F65" s="1"/>
  <c r="H65" s="1"/>
  <c r="C64"/>
  <c r="F64" s="1"/>
  <c r="H64" s="1"/>
  <c r="C63"/>
  <c r="F63" s="1"/>
  <c r="H63" s="1"/>
  <c r="C62"/>
  <c r="F62" s="1"/>
  <c r="H62" s="1"/>
  <c r="C61"/>
  <c r="F61" s="1"/>
  <c r="H61" s="1"/>
  <c r="C60"/>
  <c r="F60" s="1"/>
  <c r="H60" s="1"/>
  <c r="C58"/>
  <c r="F58" s="1"/>
  <c r="H58" s="1"/>
  <c r="C57"/>
  <c r="F57" s="1"/>
  <c r="H57" s="1"/>
  <c r="C56"/>
  <c r="F56" s="1"/>
  <c r="H56" s="1"/>
  <c r="C55"/>
  <c r="F55" s="1"/>
  <c r="H55" s="1"/>
  <c r="C54"/>
  <c r="F54" s="1"/>
  <c r="H54" s="1"/>
  <c r="C53"/>
  <c r="F53" s="1"/>
  <c r="H53" s="1"/>
  <c r="C52"/>
  <c r="F52" s="1"/>
  <c r="H52" s="1"/>
  <c r="C33"/>
  <c r="F33" s="1"/>
  <c r="H33" s="1"/>
  <c r="C34"/>
  <c r="F34" s="1"/>
  <c r="H34" s="1"/>
  <c r="C35"/>
  <c r="F35" s="1"/>
  <c r="H35" s="1"/>
  <c r="C22"/>
  <c r="F22" s="1"/>
  <c r="H22" s="1"/>
  <c r="C23"/>
  <c r="F23" s="1"/>
  <c r="H23" s="1"/>
  <c r="C24"/>
  <c r="F24" s="1"/>
  <c r="H24" s="1"/>
  <c r="C25"/>
  <c r="F25" s="1"/>
  <c r="H25" s="1"/>
  <c r="C26"/>
  <c r="F26" s="1"/>
  <c r="H26" s="1"/>
  <c r="C27"/>
  <c r="F27" s="1"/>
  <c r="H27" s="1"/>
  <c r="C28"/>
  <c r="F28" s="1"/>
  <c r="H28" s="1"/>
  <c r="C29"/>
  <c r="F29" s="1"/>
  <c r="H29" s="1"/>
  <c r="C30"/>
  <c r="F30" s="1"/>
  <c r="H30" s="1"/>
  <c r="C31"/>
  <c r="F31" s="1"/>
  <c r="H31" s="1"/>
  <c r="D71" i="1"/>
  <c r="D72"/>
  <c r="C36"/>
  <c r="I58"/>
  <c r="J58"/>
  <c r="K58"/>
  <c r="L58"/>
  <c r="H58"/>
  <c r="I53" l="1"/>
  <c r="J53"/>
  <c r="K53"/>
  <c r="L53"/>
  <c r="H53"/>
  <c r="F46"/>
  <c r="M46" s="1"/>
  <c r="C46"/>
  <c r="M57" l="1"/>
  <c r="M58" s="1"/>
  <c r="F57"/>
  <c r="H15" l="1"/>
  <c r="I22"/>
  <c r="J22"/>
  <c r="K22"/>
  <c r="C111" i="2" l="1"/>
  <c r="F111" s="1"/>
  <c r="H111" s="1"/>
  <c r="C110"/>
  <c r="F110" s="1"/>
  <c r="H110" s="1"/>
  <c r="C97"/>
  <c r="F97" s="1"/>
  <c r="H97" s="1"/>
  <c r="H106" s="1"/>
  <c r="C51"/>
  <c r="F51" s="1"/>
  <c r="H51" s="1"/>
  <c r="C44"/>
  <c r="F44" s="1"/>
  <c r="H44" s="1"/>
  <c r="C45"/>
  <c r="F45" s="1"/>
  <c r="H45" s="1"/>
  <c r="C46"/>
  <c r="F46" s="1"/>
  <c r="H46" s="1"/>
  <c r="C43"/>
  <c r="F43" s="1"/>
  <c r="H43" s="1"/>
  <c r="C15"/>
  <c r="F15" s="1"/>
  <c r="H15" s="1"/>
  <c r="C16"/>
  <c r="F16" s="1"/>
  <c r="H16" s="1"/>
  <c r="C17"/>
  <c r="F17" s="1"/>
  <c r="H17" s="1"/>
  <c r="C18"/>
  <c r="F18" s="1"/>
  <c r="H18" s="1"/>
  <c r="C19"/>
  <c r="F19" s="1"/>
  <c r="H19" s="1"/>
  <c r="C20"/>
  <c r="F20" s="1"/>
  <c r="H20" s="1"/>
  <c r="C21"/>
  <c r="F21" s="1"/>
  <c r="H21" s="1"/>
  <c r="C10"/>
  <c r="F10" s="1"/>
  <c r="H10" s="1"/>
  <c r="C11"/>
  <c r="F11" s="1"/>
  <c r="H11" s="1"/>
  <c r="C32"/>
  <c r="F32" s="1"/>
  <c r="H32" s="1"/>
  <c r="C36"/>
  <c r="F36" s="1"/>
  <c r="H36" s="1"/>
  <c r="C62" i="1"/>
  <c r="H47" i="2" l="1"/>
  <c r="C63" i="1"/>
  <c r="F63" s="1"/>
  <c r="M63" s="1"/>
  <c r="C52"/>
  <c r="F52" s="1"/>
  <c r="M52" s="1"/>
  <c r="C51"/>
  <c r="F51" s="1"/>
  <c r="M51" s="1"/>
  <c r="C50"/>
  <c r="F50" s="1"/>
  <c r="M50" s="1"/>
  <c r="C49"/>
  <c r="F49" s="1"/>
  <c r="M49" s="1"/>
  <c r="I41"/>
  <c r="K41"/>
  <c r="H41"/>
  <c r="C37"/>
  <c r="F37" s="1"/>
  <c r="M37" s="1"/>
  <c r="F36"/>
  <c r="M36" s="1"/>
  <c r="C35"/>
  <c r="F35" s="1"/>
  <c r="M35" s="1"/>
  <c r="C33"/>
  <c r="F33" s="1"/>
  <c r="M33" s="1"/>
  <c r="C21"/>
  <c r="F21" s="1"/>
  <c r="C8"/>
  <c r="F8" s="1"/>
  <c r="M8" s="1"/>
  <c r="C14"/>
  <c r="F14" s="1"/>
  <c r="M14" s="1"/>
  <c r="H22" l="1"/>
  <c r="M21"/>
  <c r="C26"/>
  <c r="F26" s="1"/>
  <c r="M26" s="1"/>
  <c r="C7"/>
  <c r="F7" s="1"/>
  <c r="M7" s="1"/>
  <c r="C45" i="3" l="1"/>
  <c r="C47" i="1"/>
  <c r="F47" s="1"/>
  <c r="M47" s="1"/>
  <c r="C45"/>
  <c r="F45" s="1"/>
  <c r="M45" s="1"/>
  <c r="C30"/>
  <c r="F30" s="1"/>
  <c r="M30" s="1"/>
  <c r="C31"/>
  <c r="F31" s="1"/>
  <c r="M31" s="1"/>
  <c r="C32"/>
  <c r="F32" s="1"/>
  <c r="M32" s="1"/>
  <c r="C39"/>
  <c r="F39" s="1"/>
  <c r="M39" s="1"/>
  <c r="C19"/>
  <c r="F19" s="1"/>
  <c r="M19" s="1"/>
  <c r="C9" i="2"/>
  <c r="C9" i="1"/>
  <c r="F9" s="1"/>
  <c r="M9" s="1"/>
  <c r="C11"/>
  <c r="F11" s="1"/>
  <c r="M11" s="1"/>
  <c r="C34" i="3"/>
  <c r="F45" l="1"/>
  <c r="H45" s="1"/>
  <c r="J41" i="1"/>
  <c r="C41"/>
  <c r="F41" s="1"/>
  <c r="C34"/>
  <c r="F34" s="1"/>
  <c r="M34" s="1"/>
  <c r="C27"/>
  <c r="F27" s="1"/>
  <c r="M27" s="1"/>
  <c r="C28"/>
  <c r="F28" s="1"/>
  <c r="M28" s="1"/>
  <c r="C6" l="1"/>
  <c r="F6" s="1"/>
  <c r="M6" s="1"/>
  <c r="C29"/>
  <c r="C92" i="2" l="1"/>
  <c r="I15" i="1"/>
  <c r="K15"/>
  <c r="C53"/>
  <c r="C20" l="1"/>
  <c r="F20" s="1"/>
  <c r="C64"/>
  <c r="F64" s="1"/>
  <c r="M64" s="1"/>
  <c r="L22" l="1"/>
  <c r="M20"/>
  <c r="M22" s="1"/>
  <c r="C38" i="2"/>
  <c r="F38" s="1"/>
  <c r="H38" s="1"/>
  <c r="C37"/>
  <c r="F37" s="1"/>
  <c r="H37" s="1"/>
  <c r="C13" i="1"/>
  <c r="F13" s="1"/>
  <c r="M13" s="1"/>
  <c r="C12"/>
  <c r="F12" s="1"/>
  <c r="M12" s="1"/>
  <c r="H34" i="3" l="1"/>
  <c r="G110" l="1"/>
  <c r="C48" i="1"/>
  <c r="F48" l="1"/>
  <c r="M48" s="1"/>
  <c r="M53" s="1"/>
  <c r="C22"/>
  <c r="F22" s="1"/>
  <c r="F53" l="1"/>
  <c r="C38"/>
  <c r="F38" s="1"/>
  <c r="M38" s="1"/>
  <c r="F29" l="1"/>
  <c r="M29" s="1"/>
  <c r="C110" i="3" l="1"/>
  <c r="F9" i="2"/>
  <c r="H9" s="1"/>
  <c r="G15" i="1"/>
  <c r="C15"/>
  <c r="F15" s="1"/>
  <c r="G39" i="2" l="1"/>
  <c r="G41" i="1"/>
  <c r="C40"/>
  <c r="F40" s="1"/>
  <c r="M40" s="1"/>
  <c r="G53"/>
  <c r="G22"/>
  <c r="L41" l="1"/>
  <c r="C10" l="1"/>
  <c r="F10" s="1"/>
  <c r="M10" s="1"/>
  <c r="C39" i="2"/>
  <c r="F39" s="1"/>
  <c r="J65" i="1" l="1"/>
  <c r="M41" l="1"/>
  <c r="F92" i="2" l="1"/>
  <c r="H92" s="1"/>
  <c r="C47"/>
  <c r="H65" i="1" l="1"/>
  <c r="I65"/>
  <c r="K65"/>
  <c r="K69" s="1"/>
  <c r="L65"/>
  <c r="G65"/>
  <c r="F62" l="1"/>
  <c r="M62" s="1"/>
  <c r="G58" l="1"/>
  <c r="G69" s="1"/>
  <c r="H69"/>
  <c r="I69" l="1"/>
  <c r="M65" l="1"/>
  <c r="F47" i="2"/>
  <c r="C106" i="3"/>
  <c r="F106" s="1"/>
  <c r="C100"/>
  <c r="F100" s="1"/>
  <c r="C94"/>
  <c r="F94" s="1"/>
  <c r="C81"/>
  <c r="F81" s="1"/>
  <c r="C41"/>
  <c r="F41" s="1"/>
  <c r="F34"/>
  <c r="C5"/>
  <c r="F5" s="1"/>
  <c r="C122" i="2"/>
  <c r="F122" s="1"/>
  <c r="C112"/>
  <c r="F112" s="1"/>
  <c r="C106"/>
  <c r="F106" s="1"/>
  <c r="C93"/>
  <c r="F93" s="1"/>
  <c r="I93" s="1"/>
  <c r="C5"/>
  <c r="F5" s="1"/>
  <c r="H122" l="1"/>
  <c r="G122"/>
  <c r="F110" i="3"/>
  <c r="C69" i="1" l="1"/>
  <c r="F69" s="1"/>
  <c r="C65"/>
  <c r="C58"/>
  <c r="F58" s="1"/>
  <c r="F65" l="1"/>
  <c r="J15"/>
  <c r="J69" s="1"/>
  <c r="L15"/>
  <c r="L69" s="1"/>
</calcChain>
</file>

<file path=xl/sharedStrings.xml><?xml version="1.0" encoding="utf-8"?>
<sst xmlns="http://schemas.openxmlformats.org/spreadsheetml/2006/main" count="611" uniqueCount="233">
  <si>
    <t>Бюджетная классификация</t>
  </si>
  <si>
    <t>+/-</t>
  </si>
  <si>
    <t>Направление расходов</t>
  </si>
  <si>
    <t>Всего</t>
  </si>
  <si>
    <t>Источник средств, тыс.рублей</t>
  </si>
  <si>
    <t>Перемещение средств, в т.ч. уточнение бюджетной классификации</t>
  </si>
  <si>
    <t>Всего по расходам бюджета</t>
  </si>
  <si>
    <t>Условно утверждаемые расходы</t>
  </si>
  <si>
    <r>
      <t xml:space="preserve"> Изменения, вносимые в расходную часть бюджета 2024 года:                                    </t>
    </r>
    <r>
      <rPr>
        <b/>
        <sz val="24"/>
        <rFont val="Times New Roman"/>
        <family val="1"/>
        <charset val="204"/>
      </rPr>
      <t xml:space="preserve">                 </t>
    </r>
    <r>
      <rPr>
        <b/>
        <sz val="12"/>
        <rFont val="Times New Roman"/>
        <family val="1"/>
        <charset val="204"/>
      </rPr>
      <t xml:space="preserve">                                                                                                           </t>
    </r>
  </si>
  <si>
    <t>Управление по социальной политике  администрации Котласского муниципального округа Архангельской области</t>
  </si>
  <si>
    <t>Итого по главному распорядителю Управление по социальной политике  администрации Котласского муниципального округа Архангельской области</t>
  </si>
  <si>
    <t>Финансовое управление администрации Котласского муниципального округа Архангельской области</t>
  </si>
  <si>
    <t>Итого по главному распорядителю Финансовому управлению администрации Котласского муниципального округа Архангельской области</t>
  </si>
  <si>
    <t>Управление имущественно-хозяйственного комплекса администрации Котласского муниципального округа Архангельской области</t>
  </si>
  <si>
    <t>Итого по главному распорядителю Управлению имущественно-хозяйственного комплекса администрации Котласского муниципального округа Архангельской области</t>
  </si>
  <si>
    <t>администрация Котласского муниципального округа Архангельской области</t>
  </si>
  <si>
    <t>Собрание депутатов Котласского муниципального округа Архангельской области</t>
  </si>
  <si>
    <t>Итого по главному распорядителю Собранию депутатов Котласского муниципального округа Архангельской области</t>
  </si>
  <si>
    <t>Итого по главному распорядителю администрации Котласского муниципального округа Архангельской области</t>
  </si>
  <si>
    <t>Контрольно-счетная комиссия Котласского муниципального округа Архангельской области</t>
  </si>
  <si>
    <t>Итого по главному распорядителю Контрольно-счетной комиссия Котласского муниципального округа Архангельской области</t>
  </si>
  <si>
    <r>
      <t xml:space="preserve"> Изменения, вносимые в расходную часть бюджета 2025 года:                                    </t>
    </r>
    <r>
      <rPr>
        <b/>
        <sz val="24"/>
        <rFont val="Times New Roman"/>
        <family val="1"/>
        <charset val="204"/>
      </rPr>
      <t xml:space="preserve">                 </t>
    </r>
    <r>
      <rPr>
        <b/>
        <sz val="12"/>
        <rFont val="Times New Roman"/>
        <family val="1"/>
        <charset val="204"/>
      </rPr>
      <t xml:space="preserve">                                                                                                           </t>
    </r>
  </si>
  <si>
    <t>Средства вышестоящих бюджетов</t>
  </si>
  <si>
    <t>Перераспределение резервных средств</t>
  </si>
  <si>
    <t>Средства  бюджета округа за счет увеличения доходной части бюджета</t>
  </si>
  <si>
    <t>Управление по социальной политике администрации Котласского муниципального округа Архангельской области</t>
  </si>
  <si>
    <r>
      <t xml:space="preserve"> Изменения, вносимые в расходную часть бюджета 2026 года:                                    </t>
    </r>
    <r>
      <rPr>
        <b/>
        <sz val="24"/>
        <rFont val="Times New Roman"/>
        <family val="1"/>
        <charset val="204"/>
      </rPr>
      <t xml:space="preserve">                 </t>
    </r>
    <r>
      <rPr>
        <b/>
        <sz val="12"/>
        <rFont val="Times New Roman"/>
        <family val="1"/>
        <charset val="204"/>
      </rPr>
      <t xml:space="preserve">                                                                                                           </t>
    </r>
  </si>
  <si>
    <t>Средства дорожного фонда (остаток на 01.01.24)</t>
  </si>
  <si>
    <t>Средства  экологического фонда (на 01.01.2024)</t>
  </si>
  <si>
    <t>Таблица 2</t>
  </si>
  <si>
    <t>Таблица 3</t>
  </si>
  <si>
    <t>Таблица 4</t>
  </si>
  <si>
    <t>162 0503 7300080199 612</t>
  </si>
  <si>
    <t>162 0502 0900088370 244</t>
  </si>
  <si>
    <t>162 0503 6900080030 244</t>
  </si>
  <si>
    <t>Расходы с учетом предлагаемых сентябрь 2024, тыс.рублей</t>
  </si>
  <si>
    <t>090 0106 0500080010 244</t>
  </si>
  <si>
    <t>162 0104 6500080010 244</t>
  </si>
  <si>
    <t>316 0104 6500080010 244</t>
  </si>
  <si>
    <t>162 0412 1200080030 244</t>
  </si>
  <si>
    <t>080 1101 0600080430 244</t>
  </si>
  <si>
    <t>080 0702 0100080450 612</t>
  </si>
  <si>
    <t>080 1006 6500080010 244</t>
  </si>
  <si>
    <t>316 0113 6600080100 244</t>
  </si>
  <si>
    <t>080 0412 02000S8550 612</t>
  </si>
  <si>
    <t>080 0701 0100080450 612</t>
  </si>
  <si>
    <t>080 0709 0100080450 123</t>
  </si>
  <si>
    <t>080 0709 0100080450 244</t>
  </si>
  <si>
    <t>080 0801 02000S6820 612</t>
  </si>
  <si>
    <t>080 0705 6500080010 244</t>
  </si>
  <si>
    <t>090 0705 0500080010 244</t>
  </si>
  <si>
    <t>090 1301 0500081750 730</t>
  </si>
  <si>
    <t>162 0113 1100080030 244</t>
  </si>
  <si>
    <t>162 0409 1300083211 244</t>
  </si>
  <si>
    <t>162 0409 1300083212 244</t>
  </si>
  <si>
    <t>162 0409 1300083212 243</t>
  </si>
  <si>
    <t>162 0409 1300083214 244</t>
  </si>
  <si>
    <t>162 0501 0700088370 244</t>
  </si>
  <si>
    <t>162 0501 2200080030 244</t>
  </si>
  <si>
    <t>162 0502 0900088370 243</t>
  </si>
  <si>
    <t>162 0503 0200080400 244</t>
  </si>
  <si>
    <t>162 0503 1000088410 244</t>
  </si>
  <si>
    <t>316 0113 0300088430 244</t>
  </si>
  <si>
    <t>316 0113 6600080100 243</t>
  </si>
  <si>
    <t>316 0310 2000080550 244</t>
  </si>
  <si>
    <t>316 0314 1400088440 244</t>
  </si>
  <si>
    <t>316 0314 1700088440 244</t>
  </si>
  <si>
    <t>316 0705 6500080010 244</t>
  </si>
  <si>
    <t>317 0103 6220080010 244</t>
  </si>
  <si>
    <t>080 0801 02000S8240 612</t>
  </si>
  <si>
    <t>Уменьшение бюджетных ассигнований по перечислению субсидий на иные цели дошкольных и общеобразовательных учреждений за счет бюджета округа в размере 1 862,7 тыс. рублей, с одновременным направлением бюджетных ассигнований на исполнение судебных решений в сфере жилищно-коммунального хозяйства. Расходы в рамках муниципальной программы "Развитие образования на территории Котласского муниципального округа Архангельской области".</t>
  </si>
  <si>
    <t>Уменьшение бюджетных ассигнований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за счет бюджета округа в размере 199,4 тыс. рублей, с одновременным направлением бюджетных ассигнований на исполнение судебных решений в сфере жилищно-коммунального хозяйства. Расходы в рамках муниципальной программы "Развитие культуры и туризма на территории Котласского округа Архангельской области".</t>
  </si>
  <si>
    <t>Утверждено расходов в бюджете на 20.09.2024, тыс.рублей</t>
  </si>
  <si>
    <t xml:space="preserve"> Уменьшение бюджетных ассигнований по обеспечению функционирования муниципального казенного учреждения «Архивно-административная часть» в рамках непрограммных расходов за счет средств бюджета округа в размере 2 192,1 тыс. рублей, с одновременным направлением бюджетных ассигнований на исполнение судебных решений на обустройство мест (площадок) для выгула животных в рп. Шипицыно, рп. Приводино, г. Сольвычегодска .</t>
  </si>
  <si>
    <t>Уменьшение бюджетных ассигнований за счет средств бюджета округа в размере 188,2 тыс. рублей на реализацию мероприятий муниципальной программы "Защита населения и территорий Котласского муниципального округа Архангельской области от чрезвычайных ситуаций, обеспечение пожарной безопасности и обеспечение безопасности людей на водных объектах", с одновременным направлением бюджетных ассигнований на исполнение судебных решений на обустройство мест (площадок) для выгула животных в рп. Шипицыно, рп. Приводино, г. Сольвычегодска .</t>
  </si>
  <si>
    <r>
      <t>Увеличение бюджетных ассигнований за счет бюджета округа в размере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3 566,0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тыс. рублей на исполнение судебных решений на обустройство мест (площадок) для выгула животных в рп. Шипицыно, рп. Приводино, г. Сольвычегодска . Расходы в рамках мунципальной программы "Формирование современной городской среды на территории Котласского муниципального округа Архангельской области". </t>
    </r>
  </si>
  <si>
    <t>080 0113 7000083217 244</t>
  </si>
  <si>
    <t>Уменьшение бюджетных ассигнований в рамках непрограммных расходов за счет средств бюджета округа в размере 203,6 тыс. рублей на оплату договора гражданско-правового характера на методическое руководство и оказание практической помощи в работе первичных ветеранских организаций Котласской районной общественной организации пенсионеров, ветеранов войны, труда, Вооруженных Сил и правоохранительных, с одновременным направлением бюджетных ассигнований на исполнение судебных решений в сфере жилищно-коммунального хозяйства.</t>
  </si>
  <si>
    <t>080 0701 0100080123 611</t>
  </si>
  <si>
    <t>080 0701 0100080199 611</t>
  </si>
  <si>
    <t>080 0702 0100080123 611</t>
  </si>
  <si>
    <t>080 0702 0100080199 611</t>
  </si>
  <si>
    <t>080 0702 01000S6960 612</t>
  </si>
  <si>
    <t>080 0703 0100080450 612</t>
  </si>
  <si>
    <t>080 0703 0200080111 611</t>
  </si>
  <si>
    <t>080 0703 0200080113 611</t>
  </si>
  <si>
    <t>080 0703 0200080123 611</t>
  </si>
  <si>
    <t>080 0703 0200080199 611</t>
  </si>
  <si>
    <t>080 0703 0200080400 612</t>
  </si>
  <si>
    <t>080 0801 0200080123 611</t>
  </si>
  <si>
    <t>080 0801 0200080199 611</t>
  </si>
  <si>
    <t>080 0801 0200080400 612</t>
  </si>
  <si>
    <t>080 0801 02000L5198 612</t>
  </si>
  <si>
    <t>080 0804 0200080400 244</t>
  </si>
  <si>
    <t>080 1004 01000L3042 612</t>
  </si>
  <si>
    <t>080 1006 6500080010 122</t>
  </si>
  <si>
    <t>090 0113 6800081410 870</t>
  </si>
  <si>
    <t>162 0104 6500080010 122</t>
  </si>
  <si>
    <t>162 0310 2000080111 611</t>
  </si>
  <si>
    <t>162 0310 2000080113 611</t>
  </si>
  <si>
    <t>162 0310 2000080199 611</t>
  </si>
  <si>
    <t>162 0310 7100080050 244</t>
  </si>
  <si>
    <t>162 0406 1300088360 244</t>
  </si>
  <si>
    <t>162 0408 1300086800 244</t>
  </si>
  <si>
    <t>162 0408 1300088900 244</t>
  </si>
  <si>
    <t>162 0409 1300080111 611</t>
  </si>
  <si>
    <t>162 0409 1300080113 611</t>
  </si>
  <si>
    <t>162 0409 1300080199 611</t>
  </si>
  <si>
    <t>162 0409 1300083212 414</t>
  </si>
  <si>
    <t>162 0409 1300083215 244</t>
  </si>
  <si>
    <t>162 0501 0700088370 412</t>
  </si>
  <si>
    <t>162 0502 7300080111 611</t>
  </si>
  <si>
    <t>162 0502 7300080113 611</t>
  </si>
  <si>
    <t>162 0502 7300080199 611</t>
  </si>
  <si>
    <t>162 0502 7300080123 611</t>
  </si>
  <si>
    <t>162 0502 7300088371 243</t>
  </si>
  <si>
    <t>162 0502 7300088371 244</t>
  </si>
  <si>
    <t>162 0503 7300080111 611</t>
  </si>
  <si>
    <t>162 0503 7300080113 611</t>
  </si>
  <si>
    <t>162 0503 7300080123 611</t>
  </si>
  <si>
    <t>162 0503 7300080199 611</t>
  </si>
  <si>
    <t>162 0505 7300080111 611</t>
  </si>
  <si>
    <t>162 0505 7300080113 611</t>
  </si>
  <si>
    <t>162 0505 7300080123 611</t>
  </si>
  <si>
    <t>162 0505 7300080199 611</t>
  </si>
  <si>
    <t>162 0605 0800080111 611</t>
  </si>
  <si>
    <t>162 0605 0800080113 611</t>
  </si>
  <si>
    <t>162 0605 0800080199 611</t>
  </si>
  <si>
    <t>316 0104 6500080010 122</t>
  </si>
  <si>
    <t>316 0113 1900088450 244</t>
  </si>
  <si>
    <t>316 0113 6600080100 112</t>
  </si>
  <si>
    <t>316 0113 6600080100 247</t>
  </si>
  <si>
    <t>316 0412 04000S8270 811</t>
  </si>
  <si>
    <t>317 0103 6220080010 123</t>
  </si>
  <si>
    <t>318 0106 6320080010 122</t>
  </si>
  <si>
    <t>318 0106 6320080010 244</t>
  </si>
  <si>
    <t>080 0703 0100080111 614</t>
  </si>
  <si>
    <t>080 0703 0100080113 614</t>
  </si>
  <si>
    <t>080 0703 0100080123 614</t>
  </si>
  <si>
    <t>080 0703 0100080199 614</t>
  </si>
  <si>
    <t xml:space="preserve"> Уменьшение бюджетных ассигнований на обслуживание муниципального долга за счет средств бюджета округа в размере 1 972,6 тыс. рублей, с одновременным направлением бюджетных ассигнований на исполнение судебных решений в сфере жилищно-коммунального хозяйства. Расходы в рамках муниципальной программы "Управление муниципальными финансами и муниципальным долгом Котласского муниципального округа Архангельской области".</t>
  </si>
  <si>
    <t>0,0</t>
  </si>
  <si>
    <t>532,7</t>
  </si>
  <si>
    <t>5,7</t>
  </si>
  <si>
    <t>Уменьшение бюджетных ассигнований за счет бюджета округа в размере 9 263,6 тыс. рублей по перечислению субсидий на иные цели дошкольных (в размере 853,0 тыс. рублей), общеобразовательных учреждений (в размере 7 512,9 тыс. рублей), МОУ ДО "ДЮСШ" (в размере 897,7 тыс. рублей), с одновременным направлением бюджетных ассигнований на исполнение судебных решений в сфере жилищно-коммунального хозяйства. Расходы в рамках муниципальной программы "Развитие образования на территории Котласского муниципального округа Архангельской области".</t>
  </si>
  <si>
    <t>Уменьшение бюджетных ассигнований за счет бюджета округа в размере 12 639,7 тыс. рублей на перечисление субсидии бюджетным учреждениям дошкольного образования на финансовое обеспечение муниципального задания на оказание муниципальных услуг (выполнение работ), с одновременным направлением бюджетных ассигнований на исполнение судебных решений в сфере жилищно-коммунального хозяйства. Расходы в рамках муниципальной программы "Развитие образования на территории Котласского муниципального округа Архангельской области".</t>
  </si>
  <si>
    <t>Уменьшение бюджетных ассигнований за счет бюджета округа в размере 73 777,4 тыс. рублей на перечисление субсидии бюджетным учреждениям общего образования на финансовое обеспечение муниципального задания на оказание муниципальных услуг (выполнение работ), с одновременным направлением бюджетных ассигнований на исполнение судебных решений в сфере дорожной деятельности. Расходы в рамках муниципальной программы "Развитие образования на территории Котласского муниципального округа Архангельской области".</t>
  </si>
  <si>
    <t>Уменьшение бюджетных ассигнований за счет бюджета округа в размере 18 020,9 тыс. рублей на перечисление субсидии бюджетным учреждениям культуры на финансовое обеспечение муниципального задания на оказание муниципальных услуг (выполнение работ), с одновременным направлением бюджетных ассигнований на исполнение судебных решений в сфере дорожной деятельности. Расходы в рамках муниципальной программы "Развитие культуры и туризма на территории Котласского округа Архангельской области".</t>
  </si>
  <si>
    <t>Уменьшение бюджетных ассигнований за счет бюджета округа в размере 1 155,5 тыс. рублей по перечислению субсидий на иные цели МОУ ДОД «Приводинская ДШИ № 32», МОУ ДОД «Шипицынская ДШИ № 26», МОУ ДОД "Сольвычегодская ДМШ №44", с одновременным направлением бюджетных ассигнований на исполнение судебных решений в сфере жилищно-коммунального хозяйства. Расходы в рамках муниципальной программы "Развитие  культуры и туризма на территории Котласского округа Архангельской области".</t>
  </si>
  <si>
    <t>Уменьшение бюджетных ассигнований за счет бюджета округа в размере 1 376,3 тыс. рублей по перечислению субсидий на иные цели бюджетным учреждениям культуры, с одновременным направлением бюджетных ассигнований на исполнение судебных решений в сфере  дорожной деятельности. Расходы в рамках муниципальной программы "Развитие  культуры и туризма на территории Котласского округа Архангельской области".</t>
  </si>
  <si>
    <t>Уменьшение бюджетных ассигнований за счет бюджета округа в размере 8,4 тыс. рублей на реализацию мероприятий по модернизации библиотек в части комплектования книжных фондов муниципальных библиотек, в рамках софинасирования, с одновременным направлением бюджетных ассигнований на исполнение судебных решений в сфере дорожной деятельности. Расходы в рамках муниципальной программы "Развитие  культуры и туризма на территории Котласского округа Архангельской области".</t>
  </si>
  <si>
    <t>Уменьшение бюджетных ассигнований за счет бюджета округа в размере 6,8 тыс. рублей на комплектование книжных фондов библиотек муниципальных образований Архангельской области и подписка на периодическую печать, в рамках софинасирования, с одновременным направлением бюджетных ассигнований на исполнение судебных решений в сфере дорожной деятельности. Расходы в рамках муниципальной программы "Развитие  культуры и туризма на территории Котласского округа Архангельской области".</t>
  </si>
  <si>
    <t>Уменьшение бюджетных ассигнований по обеспечению функционирования ГРБС "Управление имущественно-хозяйственного комплекса администрации Котласского муниципального округа Архангельской области" в рамках непрограммных расходов за счет средств бюджета округа в размере 817,6 тыс. рублей, с одновременным направлением бюджетных ассигнований на исполнение судебных решений в сфере ГО и ЧС.</t>
  </si>
  <si>
    <t xml:space="preserve"> Увеличение бюджетных ассигнований за счет средств бюджета округа в размере 17 332,2 тыс. рублей на исполнение судебных решений в сфере ГО и ЧС на территории Котласского муниципального округа Архангельской области. Расходы в рамках муниципальной программы "Защита населения и территорий Котласского муниципального округа Архангельской области от чрезвычайных ситуаций, обеспечение пожарной безопасности и обеспечение безопасности людей на водных объектах",</t>
  </si>
  <si>
    <t>Уменьшение бюджетных ассигнований за счет средств бюджета округа в размере 208,3 тыс. рублей на реализацию мероприятий муниципальной программы "Развитие земельных отношений на территории Котласского муниципального округа Архангельской области", с одновременным направлением бюджетных ассигнований на исполнение судебных решений в сфере ГО и ЧС.</t>
  </si>
  <si>
    <t>Увеличение бюджетных ассигнований за счет средств бюджета округа в размере 8 220,6 тыс. рублей на исполнение судебных решений по предоставлению жилых помещений по договорам социального найма. Расходы в рамках муниципальной программы "Обеспечение доступным и комфортным жильем и коммунальными услугами населения Котласского муниципального округа Архангельской области".</t>
  </si>
  <si>
    <t>Уменьшение бюджетных ассигнований за счет средств бюджета округа в размере 1 696,5 тыс. рублей на реализацию мероприятий муниципальной программы "Содержание жилищного фонда Котласского муниципального округа Архангельской области", с одновременным направлением бюджетных ассигнований на исполнение судебных решений в сфере ГО и ЧС.</t>
  </si>
  <si>
    <t>Увеличение бюджетных ассигнований в рамках неропрограммных расходов за счет средств бюджета округа в размере 23 776,5 тыс. рублей на исполнение судебных решений в сфере жилищно-коммунального хозяйства.</t>
  </si>
  <si>
    <t>Уменьшение бюджетных ассигнований  в рамках непрограммных расходов за счет средств бюджета округа в размере 20 888,6 тыс. рублей на финансовое обеспечения муниципального задания муниципального бюджетного учреждения «Служба благоустройства МО «Черемушское», с одновременным направлением бюджетных ассигнований на исполнение судебных решений в сфере жилищно-коммунального хозяйства. Расходы в рамках муниципальной программы "Охрана окружающей среды и обеспечение экологической безопасности Котласского муниципального округа Архангельской области".</t>
  </si>
  <si>
    <t>Уменьшение бюджетных ассигнований за счет средств бюджета округа в размере 11,0 тыс. рублей на реализацию мероприятий муниципальной программы "Укрепление общественного здоровья населения Котласского округа", с одновременным направлением бюджетных ассигнований на исполнение судебных решений в сфере жилищно-коммунального хозяйства.</t>
  </si>
  <si>
    <t>Уменьшение бюджетных ассигнований за счет средств бюджета округа в размере 2,0 тыс. рублей на реализацию мероприятий муниципальной программы "Улучшение условий и охраны труда на территории Котласского муниципального округа Архангельской области", с одновременным направлением бюджетных ассигнований на исполнение судебных решений в сфере жилищно-коммунального хозяйства.</t>
  </si>
  <si>
    <t>Уменьшение бюджетных ассигнований за счет средств бюджета округа в размере 2,0 тыс. рублей на реализацию мероприятий муниципальной программы "Профилактика правонарушений на территории Котласского муниципального округа Архангельской области", с одновременным направлением бюджетных ассигнований на исполнение судебных решений в сфере жилищно-коммунального хозяйства.</t>
  </si>
  <si>
    <t>Уменьшение бюджетных ассигнований по обеспечению функционирования ГРБС "Финансовое управление администрации Котласского муниципального округа Архангельской области" в рамках непрограммных расходов за счет средств бюджета округа в размере 1 031,9 тыс. рублей, с одновременным направлением бюджетных ассигнований на исполнение судебных решений в сфере жилищно-коммунального хозяйства.  Расходы в рамках муниципальной программы "Управление муниципальными финансами и муниципальным долгом Котласского муниципального округа Архангельской области".</t>
  </si>
  <si>
    <t>Уменьшение бюджетных ассигнований в части резервных средств на разработку дизайн-проектов, на проведение государственной экспертизы, разработку проектной документации, проектно-сметной документации по реконструкции, капитальному ремонту, строительству объектов муниципальной собственности, для обеспечения софинансирования расходных обязательств Котласского муниципального округа Архангельской области в размере 4,3 тыс. рублей, с одновременным направлением бюджетных ассигнований на исполнение судебных решений в сфере жилищно-коммунального хозяйства. Расходы в рамках нерограммной деятельности.</t>
  </si>
  <si>
    <t>Уменьшение бюджетных ассигнований за счет бюджета округа в размере 85,8 тыс. рублей на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области, в рамках софинансирования, с одновременным направлением бюджетных ассигнований на исполнение судебных решений в сфере дорожной деятельности. Расходы в рамках муниципальной программы "Развитие образования на территории Котласского муниципального округа Архангельской области".</t>
  </si>
  <si>
    <t>Уменьшение бюджетных ассигнований за счет бюджета округа в размере 21 692,2 тыс. рублей на перечисление субсидии МОУ ДО "ДЮСШ" на финансовое обеспечение муниципального задания на оказание муниципальных услуг (выполнение работ), с одновременным направлением бюджетных ассигнований на исполнение судебных решений в сфере дорожной деятельности. Расходы в рамках муниципальной программы "Развитие образования на территории Котласского муниципального округа Архангельской области".</t>
  </si>
  <si>
    <t>Уменьшение бюджетных ассигнований по мероприятиям в сфере образования за счет бюджета округа в размере 450,5 тыс. рублей, с одновременным направлением бюджетных ассигнований на исполнение судебных решений в сфере жилищно-коммунального хозяйства. Расходы в рамках муниципальной программы "Развитие образования на территории Котласского муниципального округа Архангельской области".</t>
  </si>
  <si>
    <t>Уменьшение бюджетных ассигнований по мероприятиям в сфере образования за счет бюджета округа в размере 302,0 тыс. рублей, с одновременным направлением бюджетных ассигнований на исполнение судебных решений в сфере жилищно-коммунального хозяйства. Расходы в рамках муниципальной программы "Развитие образования на территории Котласского муниципального округа Архангельской области".</t>
  </si>
  <si>
    <t>Уменьшение бюджетных ассигнований за счет бюджета округа в размере 8,7 тыс. рублей на реализацию мероприятий по модернизации библиотек в части комплектования книжных фондов муниципальных библиотек, в рамках софинасирования, с одновременным направлением бюджетных ассигнований на исполнение судебных решений в сфере дорожной деятельности. Расходы в рамках муниципальной программы "Развитие  культуры и туризма на территории Котласского округа Архангельской области".</t>
  </si>
  <si>
    <t>Уменьшение бюджетных ассигнований за счет бюджета округа в размере 660,0 тыс. рублей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типа), в рамках софинасирования, с одновременным направлением бюджетных ассигнований на исполнение судебных решений в сфере дорожной деятельности. Расходы в рамках муниципальной программы "Развитие  культуры и туризма на территории Котласского округа Архангельской области".</t>
  </si>
  <si>
    <t>Уменьшение бюджетных ассигнований по мероприятим в сфере культуры за счет бюджета округа в размере 575,0 тыс. рублей, с одновременным направлением бюджетных ассигнований на исполнение судебных решений в сфере жилищно-коммунального хозяйства.  Расходы в рамках муниципальной программы "Развитие  культуры и туризма на территории Котласского округа Архангельской области".</t>
  </si>
  <si>
    <t>Увеличение бюджетных ассигнований за счет средств бюджета округа в размере 35 424,1 тыс. рублей на исполнение судебных решений в сфере ГО и ЧС на территории Котласского муниципального округа Архангельской области. Расходы в рамках муниципальной программы "Защита населения и территорий Котласского муниципального округа Архангельской области от чрезвычайных ситуаций, обеспечение пожарной безопасности и обеспечение безопасности людей на водных объектах",</t>
  </si>
  <si>
    <t>Увеличение бюджетных асигнований за счет средств бюджета округа в размере 63 883,7 тыс. рублей на исполнения судебного решения по модернизации объектов коммунальной инфраструктуры, с одновременным перерапределением бюджетных ассигнований в размере 300,4 тыс. рублей по мероприятиям муниципальной программы "Развитие энергетики и жилищно-коммунального хозяйства Котласского муниципального округа Архангельской области".</t>
  </si>
  <si>
    <t>Уменьшение бюджетных ассигнований  в рамках непрограммных расходов за счет средств бюджета округа в размере 4 932,9 тыс. рублей на финансовое обеспечения муниципального задания муниципального бюджетного учреждения «Служба благоустройства МО «Черемушское», с одновременным направлением бюджетных ассигнований на исполнение судебных решений в сфере жилищно-коммунального хозяйства. Расходы в рамках муниципальной программы "Охрана окружающей среды и обеспечение экологической безопасности Котласского муниципального округа Архангельской области".</t>
  </si>
  <si>
    <t>Уменьшение бюджетных ассигнований на мероприятия по реализации приоритетных проектов в сфере туризма за счет бюджета округа в размере 40,0 тыс. рублей, с одновременным направлением бюджетных ассигнований на исполнение судебных решений в сфере жилищно-коммунального хозяйства. Расходы в рамках муниципальной программы "Развитие культуры и туризма на территории Котласского округа Архангельской области".</t>
  </si>
  <si>
    <t>Уменьшение бюджетных ассигнований по обеспечению функционирования ГРБС "Управление по социальной политике администрации Котласского муниципального округа Архангельской области" в рамках непрограммных расходов за счет средств бюджета округа в размере 360,9 тыс. рублей, с одновременным направлением бюджетных ассигнований на исполнение судебных решений в сфере земельных отношений.</t>
  </si>
  <si>
    <t>Уменьшение бюджетных ассигнований на организацию и проведение спортивных мероприятий за счет средств бюджета округа в размере 58,7 тыс. рублей, с одновременным направлением бюджетных ассигнований на исполнение судебных решений в сфере жилищно-коммунального хозяйства и земельных отношений. Расходы в рамках муниципальной программы "Развитие физической культуры, спорта, патриотическое воспитание и повышение эффективности реализации молодежной политики в Котласском муниципальном округе Архангельской области".</t>
  </si>
  <si>
    <t xml:space="preserve"> Уменьшение бюджетных ассигнований по обеспечению функционирования ГРБС "Финансовое управление администрации Котласского муниципального округа Архангельской области" за счет средств бюджета округа в размере 156,6 тыс. рублей, с одновременным направлением бюджетных ассигнований на исполнение судебных решений в сфере земельных отношений. Расходы в рамках муниципальной программы "Управление муниципальными финансами и муниципальным долгом Котласского муниципального округа Архангельской области".</t>
  </si>
  <si>
    <t xml:space="preserve"> Уменьшение бюджетных ассигнований на обслуживание муниципального долга за счет средств бюджета округа в размере 731,2 тыс. рублей, с одновременным направлением бюджетных ассигнований на исполнение судебных решений в сфере земельных отношений. Расходы в рамках муниципальной программы "Управление муниципальными финансами и муниципальным долгом Котласского муниципального округа Архангельской области".</t>
  </si>
  <si>
    <t xml:space="preserve"> Уменьшение бюджетных ассигнований по обеспечению функционирования ГРБС "Собрание депутатов Котласского муниципального округа Архангельской области" в рамках непрограммных расходов за счет средств бюджета округа в размере 140,0 тыс. рублей, с одновременным направлением бюджетных ассигнований на исполнение судебных решений по обустройству мест (площадок) для выгула животных в рп.Шипицыно, рп.Приводино, г.Сольвычегодска.</t>
  </si>
  <si>
    <t>Уменьшение бюджетных ассигнований за счет средств бюджета округа в размере 11,0 тыс. рублей на реализацию мероприятий муниципальной программы "Профилактика терроризма и экстремизма, а также минимизация и (или) ликвидация последствий их проявлений на территории Котласского муниципального округа Архангельской области", с одновременным направлением бюджетных ассигнований на исполнение судебных решений на обустройство мест (площадок) для выгула животных в рп. Шипицыно, рп. Приводино, г. Сольвычегодска.</t>
  </si>
  <si>
    <t>Уменьшение бюджетных ассигнований за счет средств бюджета округа в размере 11,0 тыс. рублей на реализацию мероприятий муниципальной программы "Профилактика правонарушений на территории Котласского муниципального округа Архангельской области", с одновременным направлением бюджетных ассигнований на исполнение судебных решений на обустройство мест (площадок) для выгула животных в рп. Шипицыно, рп. Приводино, г. Сольвычегодска.</t>
  </si>
  <si>
    <t>Уменьшение бюджетных ассигнований за счет средств бюджета округа в размере 11,0 тыс. рублей на реализацию мероприятий муниципальной программы "Укрепление общественного здоровья населения Котласского округа", с одновременным направлением бюджетных ассигнований на исполнение судебных решений на обустройство мест (площадок) для выгула животных в рп. Шипицыно, рп. Приводино, г. Сольвычегодска.</t>
  </si>
  <si>
    <t>Уменьшение бюджетных ассигнований по обеспечению функционирования ГРБС "администрация Котласского муниципального округа Архангельской области" в рамках непрограммных расходов за счет средств бюджета округа в размере 367,1 тыс. рублей, с одновременным направлением бюджетных ассигнований на исполнение судебных решений на обустройство мест (площадок) для выгула животных в рп. Шипицыно, рп. Приводино, г. Сольвычегодска.</t>
  </si>
  <si>
    <t>Уменьшение бюджетных ассигнований за счет средств бюджета округа в размере 773,3 тыс. рублей в рамках непрограммных расходах на перечисление субсидии на иные цели МБУ "Служба благоустройства МО "Черемушское", с одновременным направлением бюджетных ассигнований на исполнение судебных решений на обустройство мест (площадок) для выгула животных в рп. Шипицыно, рп. Приводино, г. Сольвычегодска и в сфере жилищно-коммунального хозяйства.</t>
  </si>
  <si>
    <t>Уменьшение бюджетных ассигнований за счет средств бюджета округа в размере 2,7 тыс. рублей в рамках непрограммных расходах, с одновременным направлением бюджетных ассигнований на исполнение судебных решений в сфере жилищно-коммунального хозяйства.</t>
  </si>
  <si>
    <t>Уменьшение бюджетных ассигнований за счет средств бюджета округа в размере 197,4 тыс. рублей на реализацию мероприятий муниципальной программы "Развитие культуры и туризма на территории Котласского округа Архангельской области", с одновременным направлением бюджетных ассигнований на исполнение судебных решений в сфере жилищно-коммунального хозяйства.</t>
  </si>
  <si>
    <t>Уменьшение бюджетных ассигнований за счет средств бюджета округа в размере 1 857,5 тыс. рублей на реализацию мероприятий муниципальной программы "Содержание жилищного фонда Котласского муниципального округа Архангельской области", с одновременным направлением бюджетных ассигнований  на исполнение судебных решений в сфере жилищно-коммунального хозяйства.</t>
  </si>
  <si>
    <t>Уменьшение бюджетных ассигнований за счет средств бюджета округа в размере 6,0 тыс. рублей на реализацию мероприятий муниципальной программы "Обеспечение доступным и комфортным жильем и коммунальными услугами населения Котласского муниципального округа Архангельской области", с одновременным направлением бюджетных ассигнований на исполнение судебных решений в сфере жилищно-коммунального хозяйства.</t>
  </si>
  <si>
    <t>Увеличение бюджетных ассигнований за счет средств бюджета округа в размере 2 684,5 тыс. рублей, в т.ч.  на исполнение судебных решений по принятию мер к сносу аварийных домов в размере 3 207,0 тыс. рублей, с одновременным сокращением бюджетных ассигнований по мероприятиям муниципальной программы "Управление муниципальным имуществом Котласского муниципального округа Архангельской области" в размере 522,4 тыс. рублей .</t>
  </si>
  <si>
    <t>Увеличение бюджетных ассигнований за счет средств бюджета округа в размере 2 164,6 тыс. рублей, в т.ч. на исполнение судебных решений в сфере  жилищно-коммунального хозяйства в размере 2 430,0 тыс. рублей, с одновременным перераспределением по мероприятиям муниципальной программы "Развитие энергетики и жилищно-коммунального хозяйства Котласского муниципального округа Архангельской области" в размере 265,4 тыс. рублей.</t>
  </si>
  <si>
    <t>Увеличение бюджетных ассигнований за счет средств бюджета округа в размере 1 209,0 тыс. рублей, в т.ч.  на исполнение семи судебных решений в сфере земельных отношений (проведение межевания и постановка на гос.кадастровый учет земельных участков) в размере 1 374,5 тыс. рублей, с одновременным перераспределением бюджетных ассигнований по мероприятиям муниципальной программы "Развитие земельных отношений на территории Котласского муниципального округа Архангельской области" в размере 165,5 тыс. рублей.</t>
  </si>
  <si>
    <t>Уменьшение бюджетных ассигнований по обеспечению функционирования ГРБС "Управление имущественно-хозяйственного комплекса администрации Котласского муниципального округа Архангельской области" в рамках непрограммных расходов за счет средств бюджета округа в размере 196,4 тыс. рублей, с одновременным направлением бюджетных ассигнований на исполнение судебных решений в сфере земельных отношений и в сфере жилищно-коммунального хозяйства.</t>
  </si>
  <si>
    <t>Перераспределение бюджетных ассигнований по мероприятиям муниципальной программы "Развитие дорожного хозяйства и транспортной инфраструктуры Котласского муниципального округа Архангельской области" за счет средств бюджета округа в размере 4 831,7 тыс. рублей на исполнение судебных решений в сфере дорожной деятельности в размере 5 378,6 тыс. рублей.</t>
  </si>
  <si>
    <t>Уменьшение бюджетных ассигнований за счет бюджета округа в размере 8,0 тыс. рублей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в рамках софинасирования, с одновременным направлением бюджетных ассигнований на исполнение судебных решений в сфере дорожной деятельности. Расходы в рамках муниципальной программы "Развитие образования на территории Котласского муниципального округа Архангельской области".</t>
  </si>
  <si>
    <t>Уменьшение бюджетных ассигнований за счет средств бюджета округа в размере 582,3 тыс. рублей на финансовое обеспечения муниципального задания муниципального бюджетного учреждения «Служба благоустройства МО «Черемушское», с одновременным направлением бюджетных ассигнований на исполнение судебных решений в сфере ГО и ЧС. Расходы в рамках муниципальной программы "Защита населения и территорий Котласского муниципального округа Архангельской области от чрезвычайных ситуаций, обеспечение пожарной безопасности и обеспечение безопасности людей на водных объектах".</t>
  </si>
  <si>
    <t xml:space="preserve"> Уменьшение бюджетных ассигнований по обеспечению функционирования ГРБС "Контрольно-счетная комиссия Котласского муниципального округа Архангельской области" в рамках непрограммных расходов за счет средств бюджета округа в размере 389,7 тыс. рублей, с одновременным направлением бюджетных ассигнований на исполнение судебных решений в сфере ГО и ЧС.</t>
  </si>
  <si>
    <t xml:space="preserve"> Уменьшение бюджетных ассигнований по обеспечению функционирования ГРБС "Собрание депутатов Котласского муниципального округа Архангельской области" в рамках непрограммных расходов за счет средств бюджета округа в размере 1 188,9 тыс. рублей, с одновременным направлением бюджетных ассигнований на исполнение судебных решений в сфере ГО и ЧС.</t>
  </si>
  <si>
    <t>Уменьшение бюджетных ассигнований по обеспечению функционирования муниципального казенного учреждения «Архивно-административная часть» в рамках непрограммных расходов за счет средств бюджета округа в размере 11 715,5 тыс. рублей, с одновременным направлением бюджетных ассигнований на исполнение судебных решений в ГО и ЧС.</t>
  </si>
  <si>
    <t>Уменьшение бюджетных ассигнований по обеспечению функционирования ГРБС "администрация Котласского муниципального округа Архангельской области" в рамках непрограммных расходов за счет средств бюджета округа в размере 1 031,9 тыс. рублей, с одновременным направлением бюджетных ассигнований на исполнение судебных решений в сфере жилищно-коммунального хозяйства и в сфере ГО и ЧС.</t>
  </si>
  <si>
    <t xml:space="preserve"> Увеличение бюджетных ассигнований за счет средств бюджета округа в размере 76 246,6 тыс. рублей на исполнение судебных решений в сфере дорожной деятельности в размере 130 981,0 тыс. рублей, с одновременным перераспределение бюджетных ассигнований по мероприятиям муниципальной программы "Развитие дорожного хозяйства и транспортной инфраструктуры Котласского муниципального округа Архангельской области" в размере 54 734,4 тыс. рублей.</t>
  </si>
  <si>
    <t>Уменьшение бюджетных ассигнований за счет бюджета округа в размере 85,8 тыс. рублей на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области, в рамках софинансирования, с одновременным направлением бюджетных ассигнований на исполнение судебных решений в сфере жилищно-коммунального хозяйства. Расходы в рамках муниципальной программы "Развитие образования на территории Котласского муниципального округа Архангельской области".</t>
  </si>
  <si>
    <t>Уменьшение бюджетных ассигнований за счет бюджета округа в размере 9 178,4 тыс. рублей на перечисление субсидии МОУ ДО "ДЮСШ" на финансовое обеспечение муниципального задания на оказание муниципальных услуг (выполнение работ), с одновременным направлением бюджетных ассигнований на исполнение судебных решений в сфере жилищно-коммунального хозяйства. Расходы в рамках муниципальной программы "Развитие образования на территории Котласского муниципального округа Архангельской области".</t>
  </si>
  <si>
    <t>Уменьшение бюджетных ассигнований за счет бюджета округа в размере 13 392,1 тыс. рублей на перечисление субсидии МОУ ДОД «Приводинская ДШИ № 32», МОУ ДОД «Шипицынская ДШИ № 26», МОУ ДОД "Сольвычегодская ДМШ №44" на финансовое обеспечение муниципального задания на оказание муниципальных услуг (выполнение работ), с одновременным направлением бюджетных ассигнований на исполнение судебных решений в сфере жилищно-коммунального хозяйства. Расходы в рамках муниципальной программы "Развитие культуры и туризма на территории Котласского округа Архангельской области".</t>
  </si>
  <si>
    <t>Уменьшение бюджетных ассигнований за счет бюджета округа в размере 18 020,9 тыс. рублей на перечисление субсидии бюджетным учреждениям культуры на финансовое обеспечение муниципального задания на оказание муниципальных услуг (выполнение работ), с одновременным направлением бюджетных ассигнований на исполнение судебных решений в сфере жилищно-коммунального хозяйства. Расходы в рамках муниципальной программы "Развитие культуры и туризма на территории Котласского округа Архангельской области".</t>
  </si>
  <si>
    <t>Уменьшение бюджетных ассигнований на организацию и проведение спортивных мероприятий по средствам бюджета округа в размере 380,0 тыс. рублей, с одновременным направлением бюджетных ассигнований на исполнение судебных решений в сфере дорожной деятельности. Расходы в рамках муниципальной программы "Развитие физической культуры, спорта, патриотическое воспитание и повышение эффективности реализации молодежной политики в Котласском муниципальном округе Архангельской области".</t>
  </si>
  <si>
    <t>Уменьшение бюджетных ассигнований по обеспечению функционирования ГРБС "Управление по социальной политике администрации Котласского муниципального округа Архангельской области" в рамках непрограммных расходов за счет средств бюджета округав размере 1 091,3 тыс. рублей, с одновременным направлением бюджетных ассигнований на исполнение судебных решений в сфере жилищно-коммунального хозяйства и в сфере дорожной деятельности.</t>
  </si>
  <si>
    <t>Увеличение бюджетных ассигнований за счет средств бюджета округа в размере 1 725,7 тыс. рублей на исполнение судебных решений по принятию мер к сносу аварийных домов в размере 2 134,1 тыс. рублей,  с одновременным перераспределением бюджетных ассигнований по мероприятиям муниципальной программы "Управление муниципальным имуществом Котласского муниципального округа Архангельской области" в размере 408,4 тыс. рублей.</t>
  </si>
  <si>
    <r>
      <t>Увеличение бюджетных асигнований за счет средств бюджета округа в размере 63 162,5 тыс. рублей, в т.ч.  на исполнения судебного решения разработке проекта зон санитарной охраны источника водоснабжения и модернизации очмстных сооружений в рп. Шипицыно Котласского муниципального округа Архангельской области в размере 63 883,7 тыс. рублей, с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одновременным перерапределением бюджетных ассигнований по мероприятиям муниципальной программы "Развитие энергетики и жилищно-коммунального хозяйства Котласского муниципального округа Архангельской области"  в размере 721,2 тыс. рублей .</t>
    </r>
  </si>
  <si>
    <t xml:space="preserve">Уменьшение бюджетных ассигнований  в рамках непрограммных расходов за счет средств бюджета округа в размере 20 888,6 тыс. рублей на финансовое обеспечения муниципального задания муниципального бюджетного учреждения «Служба благоустройства МО «Черемушское», с одновременным направлением бюджетных ассигнований на исполнение судебных решений в сфере жилищно-коммунального хозяйства. </t>
  </si>
  <si>
    <t>Уменьшение бюджетных ассигнований за счет средств бюджета округа в размере 613,0 тыс. рублей на создание условий для обеспечения жителей Котласского муниципального округа Архангельской области услугами торговли, в рамках софинансирования, с одновременным направлением бюджетных ассигнований на исполнение судебных решений в сфере ГО и ЧС. Расходы в рамках муниципальной программы "Развитие субъектов малого и среднего предпринимательства на территории Котласского муниципального округа Архангельской области".</t>
  </si>
  <si>
    <t>Увеличение бюджетных ассигнований за счет средств бюджета округа в размере 121 734,5 тыс. рублей на исполнение судебных решений в сфере дорожной деятельности в размере 177 386,9 тыс. рублей, с одновременным перераспределение бюджетных ассигнований по мероприятиям муниципальной программы "Развитие дорожного хозяйства и транспортной инфраструктуры Котласского муниципального округа Архангельской области" в размере 55 652,4 тыс. рублей.</t>
  </si>
  <si>
    <t>Уменьшение бюджетных ассигнований за счет бюджета округа в размере 32 881,0 тыс. рублей на перечисление субсидии МОУ ДОД «Приводинская ДШИ № 32», МОУ ДОД «Шипицынская ДШИ № 26», МОУ ДОД "Сольвычегодская ДМШ №44" на финансовое обеспечение муниципального задания на оказание муниципальных услуг (выполнение работ), с одновременным направлением бюджетных ассигнований на исполнение судебных решений в сфере жилищно-коммунального хозяйства. Расходы в рамках муниципальной программы "Развитие культуры и туризма на территории Котласского округа Архангельской области".</t>
  </si>
  <si>
    <t>Уменьшение бюджетных ассигнований за счет бюджета округа в размере 7,3 тыс. рублей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в рамках софинасирования, с одновременным направлением бюджетных ассигнований на исполнение судебных решений в сфере дорожной деятельности. Расходы в рамках муниципальной программы "Развитие образования на территории Котласского муниципального округа Архангельской области".</t>
  </si>
  <si>
    <t>Уменьшение бюджетных ассигнований по мероприятиям в сфере образования за счет бюджета округа в размере 364,7 тыс. рублей, с одновременным направлением бюджетных ассигнований на исполнение судебных решений в сфере дорожной деятельности. Расходы в рамках муниципальной программы "Развитие образования на территории Котласского муниципального округа Архангельской области".</t>
  </si>
  <si>
    <t>Уменьшение бюджетных ассигнований в рамках непрограммных расходов за счет средств бюджета округа в размере 203,6 тыс. рублей на оплату договора гражданско-правового характера на методическое руководство и оказание практической помощи в работе первичных ветеранских организаций Котласской районной общественной организации пенсионеров, ветеранов войны, труда, Вооруженных Сил и правоохранительных, с одновременным направлением бюджетных ассигнований на исполнение судебных решений в сфере дорожной деятельности.</t>
  </si>
  <si>
    <t>Уменьшение бюджетных ассигнований по мероприятим в сфере культуры за счет бюджета округа в размере 575,0 тыс. рублей, с одновременным направлением бюджетных ассигнований на исполнение судебных решений в сфере дорожной деятельности. Расходы в рамках муниципальной программы "Развитие  культуры и туризма на территории Котласского округа Архангельской области".</t>
  </si>
  <si>
    <t>Уменьшение бюджетных ассигнований за счет бюджета округа в размере 12 639,7 тыс. рублей на перечисление субсидии бюджетным учреждениям дошкольного образования на финансовое обеспечение муниципального задания на оказание муниципальных услуг (выполнение работ), с одновременным направлением бюджетных ассигнований на исполнение судебных решений в сфере ГО и ЧС. Расходы в рамках муниципальной программы "Развитие образования на территории Котласского муниципального округа Архангельской области".</t>
  </si>
  <si>
    <t>Уменьшение бюджетных ассигнований на обслуживание муниципального долга за счет средств бюджета округа в размере 10 880,0 тыс. рублей, с одновременным направлением бюджетных ассигнований на исполнение судебных решений в сфере ГО и ЧС. Расходы в рамках муниципальной программы "Управление муниципальными финансами и муниципальным долгом Котласского муниципального округа Архангельской области".</t>
  </si>
  <si>
    <t xml:space="preserve"> Уменьшение бюджетных ассигнований по обеспечению функционирования ГРБС "Собрание депутатов Котласского муниципального округа Архангельской области" в рамках непрограммных расходов за счет средств бюджета округа в размере 1 199,6 тыс. рублей, с одновременным направлением бюджетных ассигнований на исполнение судебных решений в сфере дорожной деятельности.</t>
  </si>
  <si>
    <t>Уменьшение бюджетных ассигнований по обеспечению функционирования ГРБС "Финансовое управление администрации Котласского муниципального округа Архангельской области" в рамках непрограммных расходов за счет средств бюджета округа в размере 1 071,3 тыс. рублей, с одновременным направлением бюджетных ассигнований на исполнение судебных решений в сфере дорожной деятельности. Расходы в рамках муниципальной программы "Управление муниципальными финансами и муниципальным долгом Котласского муниципального округа Архангельской области".</t>
  </si>
  <si>
    <t xml:space="preserve"> Уменьшение бюджетных ассигнований по обеспечению функционирования ГРБС "Контрольно-счетная комиссия Котласского муниципального округа Архангельской области" в рамках непрограммных расходов за счет средств бюджета округа в размере 403,2 тыс. рублей, с одновременным направлением бюджетных ассигнований на исполнение судебных решений в сфере дорожной деятельности.</t>
  </si>
  <si>
    <t>Уменьшение бюджетных ассигнований в части резервных средств на разработку дизайн-проектов, на проведение государственной экспертизы, разработку проектной документации, проектно-сметной документации по реконструкции, капитальному ремонту, строительству объектов муниципальной собственности, для обеспечения софинансирования расходных обязательств Котласского муниципального округа Архангельской области в размере 2,3 тыс. рублей, с одновременным направлением бюджетных ассигнований на исполнение судебных решений в сфере ГО и ЧС. Расходы в рамках нерограммной деятельности.</t>
  </si>
  <si>
    <t>Уменьшение бюджетных ассигнований по обеспечению функционирования ГРБС "администрация Котласского муниципального округа Архангельской области" в рамках непрограммных расходов за счет средств бюджета округа в размере 2 199,9 тыс. рублей, с одновременным направлением бюджетных ассигнований на исполнение судебных решений в сфере ГО и ЧС.</t>
  </si>
  <si>
    <t>Уменьшение бюджетных ассигнований по обеспечению функционирования муниципального казенного учреждения «Архивно-административная часть» в рамках непрограммных расходов за счет средств бюджета округа в размере 11 815,7 тыс. рублей, с одновременным направлением бюджетных ассигнований на исполнение судебных решений в сфере ГО и ЧС, в сфере дорожной деятельности.</t>
  </si>
  <si>
    <t>Уменьшение бюджетных ассигнований за счет средств бюджета округа в размере 613,0 тыс. рублей на создание условий для обеспечения жителей Котласского муниципального округа Архангельской области услугами торговли, в рамках софинансирования, с одновременным направлением бюджетных ассигнований на исполнение судебных решений в сфере жилищно-коммунального хозяйства и в сфере ГО и ЧС. Расходы в рамках муниципальной программы "Развитие субъектов малого и среднего предпринимательства на территории Котласского муниципального округа Архангельской области".</t>
  </si>
  <si>
    <t>Уменьшение бюджетных ассигнований по обеспечению функционирования ГРБС "Управление по социальной политике администрации Котласского муниципального округа Архангельской области" в рамках непрограммных расходов за счет средств бюджета округа в размере 1 134,9,3 тыс. рублей, с одновременным направлением бюджетных ассигнований на исполнение судебных решений в сфере дорожной деятельности.</t>
  </si>
  <si>
    <t>Уменьшение бюджетных ассигнований по обеспечению функционирования ГРБС "Управление имущественно-хозяйственного комплекса администрации Котласского муниципального округа Архангельской области" в рамках непрограммных расходов за счет средств бюджета округа в размере 817,6 тыс. рублей, с одновременным направлением бюджетных ассигнований на исполнение судебных решений в сфере жилищно-коммунального хозяйства.</t>
  </si>
  <si>
    <t>Уменьшение бюджетных ассигнований за счет средств бюджета округа в размере 408,4 тыс. рублей, с одновременным направлением бюджетных ассигнований на исполнение судебных решений в сфере жилищно-коммунального хозяйства. Расходы в рамках муниципальной программы "Управление муниципальным имуществом Котласского муниципального округа Архангельской области".</t>
  </si>
  <si>
    <t>Уменьшение бюджетных ассигнований за счет средств бюджета округа в размере 597,3 тыс. рублей на финансовое обеспечения муниципального задания муниципального бюджетного учреждения «Служба благоустройства МО «Черемушское», с одновременным направлением бюджетных ассигнований на исполнение судебных решений в сфере жилищно-коммунального хозяйства. Расходы в рамках муниципальной программы "Защита населения и территорий Котласского муниципального округа Архангельской области от чрезвычайных ситуаций, обеспечение пожарной безопасности и обеспечение безопасности людей на водных объектах".</t>
  </si>
  <si>
    <t>Уменьшение бюджетных ассигнований за счет средств бюджета округа в размере 208,3 тыс. рублей на реализацию мероприятий муниципальной программы "Развитие земельных отношений на территории Котласского муниципального округа Архангельской области", с одновременным направлением бюджетных ассигнований на исполнение судебных решений в сфере жилищно-коммунального хозяйства.</t>
  </si>
  <si>
    <t>Уменьшение бюджетных ассигнований за счет средств бюджета округа в размере 1 696,5 тыс. рублей на реализацию мероприятий муниципальной программы "Содержание жилищного фонда Котласского муниципального округа Архангельской области", с одновременным направлением бюджетных ассигнований на исполнение судебных решений в сфере жилищно-коммунального хозяйства.</t>
  </si>
  <si>
    <t xml:space="preserve">Уменьшение бюджетных ассигнований  в рамках непрограммных расходов за счет средств бюджета округа в размере 21 444,6 тыс. рублей на финансовое обеспечения муниципального задания муниципального бюджетного учреждения «Служба благоустройства МО «Черемушское», с одновременным направлением бюджетных ассигнований на исполнение судебных решений в сфере жилищно-коммунального хозяйства. 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</si>
</sst>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\ _₽"/>
    <numFmt numFmtId="166" formatCode="0.0"/>
    <numFmt numFmtId="167" formatCode="000000"/>
  </numFmts>
  <fonts count="21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49" fontId="2" fillId="0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164" fontId="8" fillId="0" borderId="0" xfId="0" applyNumberFormat="1" applyFont="1" applyFill="1"/>
    <xf numFmtId="2" fontId="2" fillId="0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Border="1"/>
    <xf numFmtId="164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164" fontId="10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Border="1"/>
    <xf numFmtId="49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/>
    <xf numFmtId="164" fontId="12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164" fontId="8" fillId="2" borderId="0" xfId="0" applyNumberFormat="1" applyFont="1" applyFill="1"/>
    <xf numFmtId="0" fontId="5" fillId="2" borderId="0" xfId="0" applyFont="1" applyFill="1" applyBorder="1" applyAlignment="1">
      <alignment horizontal="center" vertical="center" wrapText="1"/>
    </xf>
    <xf numFmtId="164" fontId="9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0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center"/>
    </xf>
    <xf numFmtId="0" fontId="7" fillId="0" borderId="2" xfId="0" applyFont="1" applyFill="1" applyBorder="1"/>
    <xf numFmtId="49" fontId="6" fillId="2" borderId="2" xfId="0" applyNumberFormat="1" applyFont="1" applyFill="1" applyBorder="1" applyAlignment="1">
      <alignment horizontal="left" vertical="center"/>
    </xf>
    <xf numFmtId="0" fontId="7" fillId="2" borderId="2" xfId="0" applyFont="1" applyFill="1" applyBorder="1"/>
    <xf numFmtId="49" fontId="2" fillId="2" borderId="0" xfId="0" applyNumberFormat="1" applyFont="1" applyFill="1"/>
    <xf numFmtId="164" fontId="8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164" fontId="2" fillId="2" borderId="0" xfId="0" applyNumberFormat="1" applyFont="1" applyFill="1"/>
    <xf numFmtId="164" fontId="1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166" fontId="17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6" fillId="0" borderId="1" xfId="0" applyNumberFormat="1" applyFont="1" applyFill="1" applyBorder="1" applyAlignment="1">
      <alignment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vertical="center"/>
    </xf>
    <xf numFmtId="0" fontId="17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>
      <alignment vertical="center"/>
    </xf>
    <xf numFmtId="164" fontId="17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166" fontId="20" fillId="0" borderId="1" xfId="0" applyNumberFormat="1" applyFont="1" applyFill="1" applyBorder="1" applyAlignment="1">
      <alignment horizontal="center" vertical="center" wrapText="1"/>
    </xf>
    <xf numFmtId="166" fontId="17" fillId="0" borderId="4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17" fillId="0" borderId="4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164" fontId="17" fillId="0" borderId="4" xfId="0" applyNumberFormat="1" applyFont="1" applyFill="1" applyBorder="1" applyAlignment="1">
      <alignment horizontal="center" vertical="center"/>
    </xf>
    <xf numFmtId="49" fontId="17" fillId="0" borderId="1" xfId="0" quotePrefix="1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167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vertical="center" wrapText="1"/>
    </xf>
    <xf numFmtId="164" fontId="17" fillId="2" borderId="4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167" fontId="15" fillId="0" borderId="3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>
      <alignment horizontal="center" vertical="center" wrapText="1"/>
    </xf>
    <xf numFmtId="0" fontId="15" fillId="0" borderId="4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7" fontId="15" fillId="0" borderId="3" xfId="0" applyNumberFormat="1" applyFont="1" applyFill="1" applyBorder="1" applyAlignment="1">
      <alignment horizontal="center" vertical="center" wrapText="1"/>
    </xf>
    <xf numFmtId="167" fontId="15" fillId="0" borderId="5" xfId="0" applyNumberFormat="1" applyFont="1" applyFill="1" applyBorder="1" applyAlignment="1">
      <alignment horizontal="center" vertical="center" wrapText="1"/>
    </xf>
    <xf numFmtId="167" fontId="15" fillId="0" borderId="4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left" vertical="center"/>
    </xf>
    <xf numFmtId="0" fontId="7" fillId="2" borderId="0" xfId="0" applyFont="1" applyFill="1" applyBorder="1"/>
    <xf numFmtId="49" fontId="19" fillId="0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>
      <alignment horizontal="center" vertical="center"/>
    </xf>
    <xf numFmtId="49" fontId="19" fillId="0" borderId="7" xfId="0" applyNumberFormat="1" applyFont="1" applyFill="1" applyBorder="1" applyAlignment="1">
      <alignment horizontal="center" vertical="center"/>
    </xf>
    <xf numFmtId="49" fontId="19" fillId="0" borderId="8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49" fontId="19" fillId="0" borderId="6" xfId="0" applyNumberFormat="1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>
      <alignment horizontal="center" vertical="center" wrapText="1"/>
    </xf>
    <xf numFmtId="49" fontId="19" fillId="0" borderId="8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8" fillId="0" borderId="2" xfId="0" applyFont="1" applyFill="1" applyBorder="1" applyAlignment="1">
      <alignment horizontal="right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103"/>
  <sheetViews>
    <sheetView view="pageBreakPreview" topLeftCell="A12" zoomScale="80" zoomScaleNormal="100" zoomScaleSheetLayoutView="80" workbookViewId="0">
      <selection activeCell="E34" sqref="E34"/>
    </sheetView>
  </sheetViews>
  <sheetFormatPr defaultColWidth="9.140625" defaultRowHeight="12.75"/>
  <cols>
    <col min="1" max="1" width="29.42578125" style="37" customWidth="1"/>
    <col min="2" max="2" width="13.7109375" style="41" customWidth="1"/>
    <col min="3" max="3" width="15.7109375" style="3" customWidth="1"/>
    <col min="4" max="4" width="14.140625" style="41" customWidth="1"/>
    <col min="5" max="5" width="123.7109375" style="39" customWidth="1"/>
    <col min="6" max="6" width="14" style="39" customWidth="1"/>
    <col min="7" max="7" width="12.42578125" style="30" hidden="1" customWidth="1"/>
    <col min="8" max="8" width="12.42578125" style="30" customWidth="1"/>
    <col min="9" max="9" width="14.140625" style="30" hidden="1" customWidth="1"/>
    <col min="10" max="10" width="13.7109375" style="7" customWidth="1"/>
    <col min="11" max="11" width="13.7109375" style="7" hidden="1" customWidth="1"/>
    <col min="12" max="12" width="12.42578125" style="4" customWidth="1"/>
    <col min="13" max="13" width="12.85546875" style="7" customWidth="1"/>
    <col min="14" max="16384" width="9.140625" style="4"/>
  </cols>
  <sheetData>
    <row r="1" spans="1:13" ht="21.75" customHeight="1">
      <c r="A1" s="113" t="s">
        <v>8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</row>
    <row r="2" spans="1:13" ht="21.75" customHeight="1">
      <c r="A2" s="35"/>
      <c r="B2" s="36"/>
      <c r="C2" s="34"/>
      <c r="D2" s="36"/>
      <c r="E2" s="36"/>
      <c r="F2" s="36"/>
      <c r="G2" s="36"/>
      <c r="H2" s="36"/>
      <c r="I2" s="117" t="s">
        <v>29</v>
      </c>
      <c r="J2" s="117"/>
      <c r="K2" s="117"/>
      <c r="L2" s="117"/>
      <c r="M2" s="117"/>
    </row>
    <row r="3" spans="1:13">
      <c r="A3" s="116" t="s">
        <v>0</v>
      </c>
      <c r="B3" s="105" t="s">
        <v>72</v>
      </c>
      <c r="C3" s="103" t="s">
        <v>1</v>
      </c>
      <c r="D3" s="105" t="s">
        <v>35</v>
      </c>
      <c r="E3" s="109" t="s">
        <v>2</v>
      </c>
      <c r="F3" s="109" t="s">
        <v>4</v>
      </c>
      <c r="G3" s="109"/>
      <c r="H3" s="109"/>
      <c r="I3" s="109"/>
      <c r="J3" s="109"/>
      <c r="K3" s="109"/>
      <c r="L3" s="109"/>
      <c r="M3" s="109"/>
    </row>
    <row r="4" spans="1:13" ht="91.5" customHeight="1">
      <c r="A4" s="116"/>
      <c r="B4" s="105"/>
      <c r="C4" s="103"/>
      <c r="D4" s="105"/>
      <c r="E4" s="109"/>
      <c r="F4" s="44" t="s">
        <v>3</v>
      </c>
      <c r="G4" s="50" t="s">
        <v>27</v>
      </c>
      <c r="H4" s="50" t="s">
        <v>24</v>
      </c>
      <c r="I4" s="55" t="s">
        <v>28</v>
      </c>
      <c r="J4" s="44" t="s">
        <v>22</v>
      </c>
      <c r="L4" s="80" t="s">
        <v>23</v>
      </c>
      <c r="M4" s="51" t="s">
        <v>5</v>
      </c>
    </row>
    <row r="5" spans="1:13" ht="18.75" customHeight="1">
      <c r="A5" s="115" t="s">
        <v>25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</row>
    <row r="6" spans="1:13" ht="91.5" customHeight="1">
      <c r="A6" s="84" t="s">
        <v>44</v>
      </c>
      <c r="B6" s="47">
        <v>40</v>
      </c>
      <c r="C6" s="47">
        <f t="shared" ref="C6:C13" si="0">D6-B6</f>
        <v>-40</v>
      </c>
      <c r="D6" s="82">
        <v>0</v>
      </c>
      <c r="E6" s="97" t="s">
        <v>174</v>
      </c>
      <c r="F6" s="47">
        <f>C6</f>
        <v>-40</v>
      </c>
      <c r="G6" s="47"/>
      <c r="H6" s="47">
        <v>0</v>
      </c>
      <c r="I6" s="47"/>
      <c r="J6" s="47">
        <v>0</v>
      </c>
      <c r="K6" s="47"/>
      <c r="L6" s="47">
        <v>0</v>
      </c>
      <c r="M6" s="47">
        <f>F6</f>
        <v>-40</v>
      </c>
    </row>
    <row r="7" spans="1:13" ht="62.25" customHeight="1">
      <c r="A7" s="46" t="s">
        <v>45</v>
      </c>
      <c r="B7" s="47">
        <v>2904.6</v>
      </c>
      <c r="C7" s="47">
        <f t="shared" ref="C7:C8" si="1">D7-B7</f>
        <v>-338</v>
      </c>
      <c r="D7" s="82">
        <v>2566.6</v>
      </c>
      <c r="E7" s="110" t="s">
        <v>70</v>
      </c>
      <c r="F7" s="47">
        <f t="shared" ref="F7:F8" si="2">C7</f>
        <v>-338</v>
      </c>
      <c r="G7" s="47"/>
      <c r="H7" s="47">
        <v>0</v>
      </c>
      <c r="I7" s="47"/>
      <c r="J7" s="47">
        <v>0</v>
      </c>
      <c r="K7" s="47"/>
      <c r="L7" s="47">
        <v>0</v>
      </c>
      <c r="M7" s="47">
        <f t="shared" ref="M7:M13" si="3">F7</f>
        <v>-338</v>
      </c>
    </row>
    <row r="8" spans="1:13" ht="54" customHeight="1">
      <c r="A8" s="46" t="s">
        <v>41</v>
      </c>
      <c r="B8" s="47">
        <v>12476.3</v>
      </c>
      <c r="C8" s="47">
        <f t="shared" si="1"/>
        <v>-1524.6999999999989</v>
      </c>
      <c r="D8" s="82">
        <v>10951.6</v>
      </c>
      <c r="E8" s="112"/>
      <c r="F8" s="47">
        <f t="shared" si="2"/>
        <v>-1524.6999999999989</v>
      </c>
      <c r="G8" s="47"/>
      <c r="H8" s="47">
        <v>0</v>
      </c>
      <c r="I8" s="47"/>
      <c r="J8" s="47">
        <v>0</v>
      </c>
      <c r="K8" s="47"/>
      <c r="L8" s="47">
        <v>0</v>
      </c>
      <c r="M8" s="47">
        <f t="shared" si="3"/>
        <v>-1524.6999999999989</v>
      </c>
    </row>
    <row r="9" spans="1:13" ht="57.75" customHeight="1">
      <c r="A9" s="46" t="s">
        <v>46</v>
      </c>
      <c r="B9" s="47">
        <v>450</v>
      </c>
      <c r="C9" s="47">
        <f t="shared" ref="C9" si="4">D9-B9</f>
        <v>-148.69999999999999</v>
      </c>
      <c r="D9" s="47">
        <v>301.3</v>
      </c>
      <c r="E9" s="110" t="s">
        <v>167</v>
      </c>
      <c r="F9" s="47">
        <f t="shared" ref="F9" si="5">C9</f>
        <v>-148.69999999999999</v>
      </c>
      <c r="G9" s="47">
        <v>0</v>
      </c>
      <c r="H9" s="47">
        <v>0</v>
      </c>
      <c r="I9" s="47">
        <v>0</v>
      </c>
      <c r="J9" s="65">
        <v>0</v>
      </c>
      <c r="K9" s="47"/>
      <c r="L9" s="47">
        <v>0</v>
      </c>
      <c r="M9" s="47">
        <f t="shared" si="3"/>
        <v>-148.69999999999999</v>
      </c>
    </row>
    <row r="10" spans="1:13" ht="57.75" customHeight="1">
      <c r="A10" s="46" t="s">
        <v>47</v>
      </c>
      <c r="B10" s="47">
        <v>450.9</v>
      </c>
      <c r="C10" s="47">
        <f>D10-B10</f>
        <v>-153.29999999999995</v>
      </c>
      <c r="D10" s="47">
        <v>297.60000000000002</v>
      </c>
      <c r="E10" s="111"/>
      <c r="F10" s="47">
        <f>C10</f>
        <v>-153.29999999999995</v>
      </c>
      <c r="G10" s="47">
        <v>0</v>
      </c>
      <c r="H10" s="47">
        <v>0</v>
      </c>
      <c r="I10" s="47">
        <v>0</v>
      </c>
      <c r="J10" s="47">
        <v>0</v>
      </c>
      <c r="K10" s="47">
        <v>0</v>
      </c>
      <c r="L10" s="47">
        <v>0</v>
      </c>
      <c r="M10" s="47">
        <f t="shared" si="3"/>
        <v>-153.29999999999995</v>
      </c>
    </row>
    <row r="11" spans="1:13" ht="148.5" customHeight="1">
      <c r="A11" s="46" t="s">
        <v>69</v>
      </c>
      <c r="B11" s="47">
        <v>659.2</v>
      </c>
      <c r="C11" s="47">
        <f t="shared" ref="C11" si="6">D11-B11</f>
        <v>-199.40000000000003</v>
      </c>
      <c r="D11" s="82">
        <v>459.8</v>
      </c>
      <c r="E11" s="86" t="s">
        <v>71</v>
      </c>
      <c r="F11" s="47">
        <f>C11</f>
        <v>-199.40000000000003</v>
      </c>
      <c r="G11" s="47"/>
      <c r="H11" s="47">
        <v>0</v>
      </c>
      <c r="I11" s="47"/>
      <c r="J11" s="47">
        <v>0</v>
      </c>
      <c r="K11" s="47"/>
      <c r="L11" s="47">
        <v>0</v>
      </c>
      <c r="M11" s="47">
        <f t="shared" si="3"/>
        <v>-199.40000000000003</v>
      </c>
    </row>
    <row r="12" spans="1:13" ht="46.5" customHeight="1">
      <c r="A12" s="46" t="s">
        <v>49</v>
      </c>
      <c r="B12" s="47">
        <v>25</v>
      </c>
      <c r="C12" s="47">
        <f t="shared" si="0"/>
        <v>-15</v>
      </c>
      <c r="D12" s="82">
        <v>10</v>
      </c>
      <c r="E12" s="111" t="s">
        <v>175</v>
      </c>
      <c r="F12" s="47">
        <f t="shared" ref="F12:F13" si="7">C12</f>
        <v>-15</v>
      </c>
      <c r="G12" s="47"/>
      <c r="H12" s="47">
        <v>0</v>
      </c>
      <c r="I12" s="47"/>
      <c r="J12" s="47">
        <v>0</v>
      </c>
      <c r="K12" s="47"/>
      <c r="L12" s="47">
        <v>0</v>
      </c>
      <c r="M12" s="47">
        <f t="shared" si="3"/>
        <v>-15</v>
      </c>
    </row>
    <row r="13" spans="1:13" ht="46.5" customHeight="1">
      <c r="A13" s="46" t="s">
        <v>42</v>
      </c>
      <c r="B13" s="47">
        <v>874.6</v>
      </c>
      <c r="C13" s="47">
        <f t="shared" si="0"/>
        <v>-345.9</v>
      </c>
      <c r="D13" s="82">
        <v>528.70000000000005</v>
      </c>
      <c r="E13" s="112"/>
      <c r="F13" s="47">
        <f t="shared" si="7"/>
        <v>-345.9</v>
      </c>
      <c r="G13" s="47"/>
      <c r="H13" s="47">
        <v>0</v>
      </c>
      <c r="I13" s="47"/>
      <c r="J13" s="47">
        <v>0</v>
      </c>
      <c r="K13" s="47"/>
      <c r="L13" s="47">
        <v>0</v>
      </c>
      <c r="M13" s="47">
        <f t="shared" si="3"/>
        <v>-345.9</v>
      </c>
    </row>
    <row r="14" spans="1:13" ht="111.75" customHeight="1">
      <c r="A14" s="46" t="s">
        <v>40</v>
      </c>
      <c r="B14" s="47">
        <v>568.70000000000005</v>
      </c>
      <c r="C14" s="47">
        <f t="shared" ref="C14" si="8">D14-B14</f>
        <v>-27.400000000000091</v>
      </c>
      <c r="D14" s="47">
        <v>541.29999999999995</v>
      </c>
      <c r="E14" s="96" t="s">
        <v>176</v>
      </c>
      <c r="F14" s="47">
        <f t="shared" ref="F14" si="9">C14</f>
        <v>-27.400000000000091</v>
      </c>
      <c r="G14" s="47">
        <v>0</v>
      </c>
      <c r="H14" s="47">
        <v>0</v>
      </c>
      <c r="I14" s="47">
        <v>0</v>
      </c>
      <c r="J14" s="47">
        <v>0</v>
      </c>
      <c r="K14" s="47">
        <v>0</v>
      </c>
      <c r="L14" s="47">
        <v>0</v>
      </c>
      <c r="M14" s="47">
        <f>F14</f>
        <v>-27.400000000000091</v>
      </c>
    </row>
    <row r="15" spans="1:13" s="7" customFormat="1" ht="97.5" customHeight="1">
      <c r="A15" s="64" t="s">
        <v>10</v>
      </c>
      <c r="B15" s="45">
        <v>840770.2</v>
      </c>
      <c r="C15" s="45">
        <f t="shared" ref="C15" si="10">D15-B15</f>
        <v>-2792.5999999999767</v>
      </c>
      <c r="D15" s="45">
        <v>837977.59999999998</v>
      </c>
      <c r="E15" s="20"/>
      <c r="F15" s="48">
        <f>C15</f>
        <v>-2792.5999999999767</v>
      </c>
      <c r="G15" s="48">
        <f t="shared" ref="G15:L15" si="11">SUM(G6:G13)</f>
        <v>0</v>
      </c>
      <c r="H15" s="48">
        <f>SUM(H6:H14)</f>
        <v>0</v>
      </c>
      <c r="I15" s="48">
        <f t="shared" si="11"/>
        <v>0</v>
      </c>
      <c r="J15" s="48">
        <f t="shared" si="11"/>
        <v>0</v>
      </c>
      <c r="K15" s="48">
        <f t="shared" si="11"/>
        <v>0</v>
      </c>
      <c r="L15" s="48">
        <f t="shared" si="11"/>
        <v>0</v>
      </c>
      <c r="M15" s="48">
        <v>-2792.6</v>
      </c>
    </row>
    <row r="16" spans="1:13" ht="18.75" customHeight="1">
      <c r="A16" s="107" t="s">
        <v>11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</row>
    <row r="17" spans="1:45" ht="12.75" customHeight="1">
      <c r="A17" s="103" t="s">
        <v>0</v>
      </c>
      <c r="B17" s="105" t="s">
        <v>72</v>
      </c>
      <c r="C17" s="103" t="s">
        <v>1</v>
      </c>
      <c r="D17" s="105" t="s">
        <v>35</v>
      </c>
      <c r="E17" s="104" t="s">
        <v>2</v>
      </c>
      <c r="F17" s="104" t="s">
        <v>4</v>
      </c>
      <c r="G17" s="104"/>
      <c r="H17" s="104"/>
      <c r="I17" s="104"/>
      <c r="J17" s="104"/>
      <c r="K17" s="104"/>
      <c r="L17" s="104"/>
      <c r="M17" s="104"/>
    </row>
    <row r="18" spans="1:45" ht="99" customHeight="1">
      <c r="A18" s="103"/>
      <c r="B18" s="105"/>
      <c r="C18" s="103"/>
      <c r="D18" s="105"/>
      <c r="E18" s="104"/>
      <c r="F18" s="59" t="s">
        <v>3</v>
      </c>
      <c r="G18" s="59" t="s">
        <v>27</v>
      </c>
      <c r="H18" s="60" t="s">
        <v>24</v>
      </c>
      <c r="I18" s="59" t="s">
        <v>28</v>
      </c>
      <c r="J18" s="59" t="s">
        <v>22</v>
      </c>
      <c r="K18" s="60" t="s">
        <v>24</v>
      </c>
      <c r="L18" s="80" t="s">
        <v>23</v>
      </c>
      <c r="M18" s="6" t="s">
        <v>5</v>
      </c>
    </row>
    <row r="19" spans="1:45" ht="61.5" customHeight="1">
      <c r="A19" s="74" t="s">
        <v>36</v>
      </c>
      <c r="B19" s="81">
        <v>1293.5</v>
      </c>
      <c r="C19" s="47">
        <f t="shared" ref="C19" si="12">D19-B19</f>
        <v>-118</v>
      </c>
      <c r="D19" s="81">
        <v>1175.5</v>
      </c>
      <c r="E19" s="101" t="s">
        <v>177</v>
      </c>
      <c r="F19" s="75">
        <f>C19</f>
        <v>-118</v>
      </c>
      <c r="G19" s="75">
        <v>0</v>
      </c>
      <c r="H19" s="75">
        <v>0</v>
      </c>
      <c r="I19" s="47">
        <v>0</v>
      </c>
      <c r="J19" s="47">
        <v>0</v>
      </c>
      <c r="K19" s="75"/>
      <c r="L19" s="82">
        <v>0</v>
      </c>
      <c r="M19" s="75">
        <f>F19</f>
        <v>-118</v>
      </c>
    </row>
    <row r="20" spans="1:45" s="15" customFormat="1" ht="61.5" customHeight="1">
      <c r="A20" s="71" t="s">
        <v>50</v>
      </c>
      <c r="B20" s="82">
        <v>38.6</v>
      </c>
      <c r="C20" s="47">
        <f>D20-B20</f>
        <v>-38.6</v>
      </c>
      <c r="D20" s="82">
        <v>0</v>
      </c>
      <c r="E20" s="102"/>
      <c r="F20" s="65">
        <f>C20</f>
        <v>-38.6</v>
      </c>
      <c r="G20" s="65"/>
      <c r="H20" s="65">
        <v>0</v>
      </c>
      <c r="I20" s="47"/>
      <c r="J20" s="47">
        <v>0</v>
      </c>
      <c r="K20" s="65"/>
      <c r="L20" s="82">
        <v>0</v>
      </c>
      <c r="M20" s="65">
        <f>F20</f>
        <v>-38.6</v>
      </c>
    </row>
    <row r="21" spans="1:45" s="15" customFormat="1" ht="95.25" customHeight="1">
      <c r="A21" s="85" t="s">
        <v>51</v>
      </c>
      <c r="B21" s="82">
        <v>10391.299999999999</v>
      </c>
      <c r="C21" s="83">
        <f>D21-B21</f>
        <v>-731.19999999999891</v>
      </c>
      <c r="D21" s="81">
        <v>9660.1</v>
      </c>
      <c r="E21" s="96" t="s">
        <v>178</v>
      </c>
      <c r="F21" s="81">
        <f>C21</f>
        <v>-731.19999999999891</v>
      </c>
      <c r="G21" s="81"/>
      <c r="H21" s="81">
        <v>0</v>
      </c>
      <c r="I21" s="79"/>
      <c r="J21" s="79">
        <v>0</v>
      </c>
      <c r="K21" s="81"/>
      <c r="L21" s="81">
        <v>0</v>
      </c>
      <c r="M21" s="83">
        <f>F21</f>
        <v>-731.19999999999891</v>
      </c>
    </row>
    <row r="22" spans="1:45" s="7" customFormat="1" ht="81.75" customHeight="1">
      <c r="A22" s="58" t="s">
        <v>12</v>
      </c>
      <c r="B22" s="45">
        <v>33157.1</v>
      </c>
      <c r="C22" s="45">
        <f>D22-B22</f>
        <v>-887.79999999999927</v>
      </c>
      <c r="D22" s="45">
        <v>32269.3</v>
      </c>
      <c r="E22" s="66"/>
      <c r="F22" s="45">
        <f>C22</f>
        <v>-887.79999999999927</v>
      </c>
      <c r="G22" s="45">
        <f>SUM(G20:G20)</f>
        <v>0</v>
      </c>
      <c r="H22" s="45">
        <f t="shared" ref="H22" si="13">SUM(H19:H21)</f>
        <v>0</v>
      </c>
      <c r="I22" s="45">
        <f t="shared" ref="I22" si="14">SUM(I19:I21)</f>
        <v>0</v>
      </c>
      <c r="J22" s="45">
        <f t="shared" ref="J22" si="15">SUM(J19:J21)</f>
        <v>0</v>
      </c>
      <c r="K22" s="45">
        <f t="shared" ref="K22" si="16">SUM(K19:K21)</f>
        <v>0</v>
      </c>
      <c r="L22" s="45">
        <f t="shared" ref="L22" si="17">SUM(L19:L21)</f>
        <v>0</v>
      </c>
      <c r="M22" s="45">
        <f t="shared" ref="M22" si="18">SUM(M19:M21)</f>
        <v>-887.79999999999893</v>
      </c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</row>
    <row r="23" spans="1:45" ht="18" customHeight="1">
      <c r="A23" s="115" t="s">
        <v>13</v>
      </c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</row>
    <row r="24" spans="1:45" ht="12.75" customHeight="1">
      <c r="A24" s="103" t="s">
        <v>0</v>
      </c>
      <c r="B24" s="105" t="s">
        <v>72</v>
      </c>
      <c r="C24" s="103" t="s">
        <v>1</v>
      </c>
      <c r="D24" s="105" t="s">
        <v>35</v>
      </c>
      <c r="E24" s="104" t="s">
        <v>2</v>
      </c>
      <c r="F24" s="104" t="s">
        <v>4</v>
      </c>
      <c r="G24" s="104"/>
      <c r="H24" s="104"/>
      <c r="I24" s="104"/>
      <c r="J24" s="104"/>
      <c r="K24" s="104"/>
      <c r="L24" s="104"/>
      <c r="M24" s="104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</row>
    <row r="25" spans="1:45" ht="73.5" customHeight="1">
      <c r="A25" s="103"/>
      <c r="B25" s="105"/>
      <c r="C25" s="103"/>
      <c r="D25" s="105"/>
      <c r="E25" s="104"/>
      <c r="F25" s="62" t="s">
        <v>3</v>
      </c>
      <c r="G25" s="62" t="s">
        <v>27</v>
      </c>
      <c r="H25" s="60" t="s">
        <v>24</v>
      </c>
      <c r="I25" s="62" t="s">
        <v>28</v>
      </c>
      <c r="J25" s="62" t="s">
        <v>22</v>
      </c>
      <c r="K25" s="60" t="s">
        <v>24</v>
      </c>
      <c r="L25" s="80" t="s">
        <v>23</v>
      </c>
      <c r="M25" s="6" t="s">
        <v>5</v>
      </c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</row>
    <row r="26" spans="1:45" ht="101.25" customHeight="1">
      <c r="A26" s="46" t="s">
        <v>37</v>
      </c>
      <c r="B26" s="82">
        <v>802.5</v>
      </c>
      <c r="C26" s="47">
        <f t="shared" ref="C26" si="19">D26-B26</f>
        <v>-196.39999999999998</v>
      </c>
      <c r="D26" s="82">
        <v>606.1</v>
      </c>
      <c r="E26" s="98" t="s">
        <v>192</v>
      </c>
      <c r="F26" s="82">
        <f t="shared" ref="F26" si="20">C26</f>
        <v>-196.39999999999998</v>
      </c>
      <c r="G26" s="72"/>
      <c r="H26" s="82">
        <v>0</v>
      </c>
      <c r="I26" s="82"/>
      <c r="J26" s="82">
        <v>0</v>
      </c>
      <c r="K26" s="72"/>
      <c r="L26" s="82">
        <v>0</v>
      </c>
      <c r="M26" s="53">
        <f>F26</f>
        <v>-196.39999999999998</v>
      </c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</row>
    <row r="27" spans="1:45" ht="100.5" customHeight="1">
      <c r="A27" s="46" t="s">
        <v>52</v>
      </c>
      <c r="B27" s="82">
        <v>651.6</v>
      </c>
      <c r="C27" s="47">
        <f t="shared" ref="C27:C28" si="21">D27-B27</f>
        <v>2684.5</v>
      </c>
      <c r="D27" s="82">
        <v>3336.1</v>
      </c>
      <c r="E27" s="96" t="s">
        <v>189</v>
      </c>
      <c r="F27" s="82">
        <f t="shared" ref="F27:F32" si="22">C27</f>
        <v>2684.5</v>
      </c>
      <c r="G27" s="72"/>
      <c r="H27" s="82">
        <v>0</v>
      </c>
      <c r="I27" s="82"/>
      <c r="J27" s="82">
        <v>0</v>
      </c>
      <c r="K27" s="72"/>
      <c r="L27" s="82">
        <v>0</v>
      </c>
      <c r="M27" s="82">
        <f>F27</f>
        <v>2684.5</v>
      </c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</row>
    <row r="28" spans="1:45" ht="27" customHeight="1">
      <c r="A28" s="46" t="s">
        <v>53</v>
      </c>
      <c r="B28" s="82">
        <v>23646.400000000001</v>
      </c>
      <c r="C28" s="47">
        <f t="shared" si="21"/>
        <v>-2305.6000000000022</v>
      </c>
      <c r="D28" s="82">
        <v>21340.799999999999</v>
      </c>
      <c r="E28" s="101" t="s">
        <v>193</v>
      </c>
      <c r="F28" s="82">
        <f t="shared" si="22"/>
        <v>-2305.6000000000022</v>
      </c>
      <c r="G28" s="72"/>
      <c r="H28" s="82">
        <v>0</v>
      </c>
      <c r="I28" s="82">
        <v>0</v>
      </c>
      <c r="J28" s="82">
        <v>0</v>
      </c>
      <c r="K28" s="82">
        <v>0</v>
      </c>
      <c r="L28" s="82">
        <v>0</v>
      </c>
      <c r="M28" s="82">
        <f>F28</f>
        <v>-2305.6000000000022</v>
      </c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</row>
    <row r="29" spans="1:45" s="15" customFormat="1" ht="27" customHeight="1">
      <c r="A29" s="46" t="s">
        <v>55</v>
      </c>
      <c r="B29" s="82">
        <v>14054.3</v>
      </c>
      <c r="C29" s="47">
        <f>D29-B29</f>
        <v>-2422.5</v>
      </c>
      <c r="D29" s="82">
        <v>11631.8</v>
      </c>
      <c r="E29" s="106"/>
      <c r="F29" s="82">
        <f t="shared" si="22"/>
        <v>-2422.5</v>
      </c>
      <c r="G29" s="82"/>
      <c r="H29" s="82">
        <v>0</v>
      </c>
      <c r="I29" s="82"/>
      <c r="J29" s="82">
        <v>0</v>
      </c>
      <c r="K29" s="82"/>
      <c r="L29" s="82">
        <v>0</v>
      </c>
      <c r="M29" s="82">
        <f>F29-L29</f>
        <v>-2422.5</v>
      </c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</row>
    <row r="30" spans="1:45" s="15" customFormat="1" ht="27" customHeight="1">
      <c r="A30" s="46" t="s">
        <v>54</v>
      </c>
      <c r="B30" s="82">
        <v>11039.1</v>
      </c>
      <c r="C30" s="47">
        <f t="shared" ref="C30:C32" si="23">D30-B30</f>
        <v>-103.70000000000073</v>
      </c>
      <c r="D30" s="82">
        <v>10935.4</v>
      </c>
      <c r="E30" s="106"/>
      <c r="F30" s="75">
        <f t="shared" si="22"/>
        <v>-103.70000000000073</v>
      </c>
      <c r="G30" s="75"/>
      <c r="H30" s="75">
        <v>0</v>
      </c>
      <c r="I30" s="75"/>
      <c r="J30" s="75">
        <v>0</v>
      </c>
      <c r="K30" s="75"/>
      <c r="L30" s="82">
        <v>0</v>
      </c>
      <c r="M30" s="75">
        <f t="shared" ref="M30:M32" si="24">F30</f>
        <v>-103.70000000000073</v>
      </c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</row>
    <row r="31" spans="1:45" s="15" customFormat="1" ht="27" customHeight="1">
      <c r="A31" s="46" t="s">
        <v>56</v>
      </c>
      <c r="B31" s="82">
        <v>3720.8</v>
      </c>
      <c r="C31" s="47">
        <f t="shared" si="23"/>
        <v>4831.7</v>
      </c>
      <c r="D31" s="82">
        <v>8552.5</v>
      </c>
      <c r="E31" s="102"/>
      <c r="F31" s="75">
        <f t="shared" si="22"/>
        <v>4831.7</v>
      </c>
      <c r="G31" s="75"/>
      <c r="H31" s="75">
        <v>0</v>
      </c>
      <c r="I31" s="75"/>
      <c r="J31" s="75">
        <v>0</v>
      </c>
      <c r="K31" s="75"/>
      <c r="L31" s="82">
        <v>0</v>
      </c>
      <c r="M31" s="75">
        <f t="shared" si="24"/>
        <v>4831.7</v>
      </c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</row>
    <row r="32" spans="1:45" s="15" customFormat="1" ht="116.25" customHeight="1">
      <c r="A32" s="46" t="s">
        <v>39</v>
      </c>
      <c r="B32" s="82">
        <v>346.4</v>
      </c>
      <c r="C32" s="47">
        <f t="shared" si="23"/>
        <v>1209</v>
      </c>
      <c r="D32" s="82">
        <v>1555.4</v>
      </c>
      <c r="E32" s="96" t="s">
        <v>191</v>
      </c>
      <c r="F32" s="75">
        <f t="shared" si="22"/>
        <v>1209</v>
      </c>
      <c r="G32" s="75"/>
      <c r="H32" s="75">
        <v>0</v>
      </c>
      <c r="I32" s="75"/>
      <c r="J32" s="75">
        <v>0</v>
      </c>
      <c r="K32" s="75"/>
      <c r="L32" s="82">
        <v>0</v>
      </c>
      <c r="M32" s="75">
        <f t="shared" si="24"/>
        <v>1209</v>
      </c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</row>
    <row r="33" spans="1:45" s="15" customFormat="1" ht="102.75" customHeight="1">
      <c r="A33" s="46" t="s">
        <v>57</v>
      </c>
      <c r="B33" s="82">
        <v>805.7</v>
      </c>
      <c r="C33" s="47">
        <f>D33-B33</f>
        <v>-6</v>
      </c>
      <c r="D33" s="82">
        <v>799.7</v>
      </c>
      <c r="E33" s="94" t="s">
        <v>188</v>
      </c>
      <c r="F33" s="82">
        <f t="shared" ref="F33" si="25">C33</f>
        <v>-6</v>
      </c>
      <c r="G33" s="82"/>
      <c r="H33" s="82">
        <v>0</v>
      </c>
      <c r="I33" s="82"/>
      <c r="J33" s="82">
        <v>0</v>
      </c>
      <c r="K33" s="82"/>
      <c r="L33" s="82">
        <v>0</v>
      </c>
      <c r="M33" s="82">
        <f>F33</f>
        <v>-6</v>
      </c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</row>
    <row r="34" spans="1:45" s="15" customFormat="1" ht="88.5" customHeight="1">
      <c r="A34" s="46" t="s">
        <v>58</v>
      </c>
      <c r="B34" s="82">
        <v>5081</v>
      </c>
      <c r="C34" s="47">
        <f t="shared" ref="C34:C39" si="26">D34-B34</f>
        <v>-1857.5</v>
      </c>
      <c r="D34" s="82">
        <v>3223.5</v>
      </c>
      <c r="E34" s="94" t="s">
        <v>187</v>
      </c>
      <c r="F34" s="65">
        <f t="shared" ref="F34" si="27">C34</f>
        <v>-1857.5</v>
      </c>
      <c r="G34" s="65"/>
      <c r="H34" s="65">
        <v>0</v>
      </c>
      <c r="I34" s="65"/>
      <c r="J34" s="65">
        <v>0</v>
      </c>
      <c r="K34" s="65"/>
      <c r="L34" s="82">
        <v>0</v>
      </c>
      <c r="M34" s="65">
        <f t="shared" ref="M34" si="28">F34</f>
        <v>-1857.5</v>
      </c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</row>
    <row r="35" spans="1:45" s="15" customFormat="1" ht="69" customHeight="1">
      <c r="A35" s="46" t="s">
        <v>59</v>
      </c>
      <c r="B35" s="82">
        <v>726.5</v>
      </c>
      <c r="C35" s="47">
        <f t="shared" ref="C35:C37" si="29">D35-B35</f>
        <v>-117.89999999999998</v>
      </c>
      <c r="D35" s="82">
        <v>608.6</v>
      </c>
      <c r="E35" s="101" t="s">
        <v>190</v>
      </c>
      <c r="F35" s="82">
        <f t="shared" ref="F35:F37" si="30">C35</f>
        <v>-117.89999999999998</v>
      </c>
      <c r="G35" s="82"/>
      <c r="H35" s="82">
        <v>0</v>
      </c>
      <c r="I35" s="82"/>
      <c r="J35" s="82">
        <v>0</v>
      </c>
      <c r="K35" s="82"/>
      <c r="L35" s="82">
        <v>0</v>
      </c>
      <c r="M35" s="82">
        <f>F35</f>
        <v>-117.89999999999998</v>
      </c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</row>
    <row r="36" spans="1:45" s="15" customFormat="1" ht="69" customHeight="1">
      <c r="A36" s="46" t="s">
        <v>33</v>
      </c>
      <c r="B36" s="82">
        <v>1669.8</v>
      </c>
      <c r="C36" s="47">
        <f t="shared" si="29"/>
        <v>2282.5</v>
      </c>
      <c r="D36" s="82">
        <v>3952.3</v>
      </c>
      <c r="E36" s="102"/>
      <c r="F36" s="82">
        <f t="shared" si="30"/>
        <v>2282.5</v>
      </c>
      <c r="G36" s="82"/>
      <c r="H36" s="82">
        <v>0</v>
      </c>
      <c r="I36" s="82"/>
      <c r="J36" s="82">
        <v>0</v>
      </c>
      <c r="K36" s="82"/>
      <c r="L36" s="82">
        <v>0</v>
      </c>
      <c r="M36" s="82">
        <f>F36</f>
        <v>2282.5</v>
      </c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</row>
    <row r="37" spans="1:45" s="15" customFormat="1" ht="83.25" customHeight="1">
      <c r="A37" s="46" t="s">
        <v>60</v>
      </c>
      <c r="B37" s="82">
        <v>434.9</v>
      </c>
      <c r="C37" s="47">
        <f t="shared" si="29"/>
        <v>-197.39999999999998</v>
      </c>
      <c r="D37" s="82">
        <v>237.5</v>
      </c>
      <c r="E37" s="96" t="s">
        <v>186</v>
      </c>
      <c r="F37" s="82">
        <f t="shared" si="30"/>
        <v>-197.39999999999998</v>
      </c>
      <c r="G37" s="82"/>
      <c r="H37" s="82">
        <v>0</v>
      </c>
      <c r="I37" s="82"/>
      <c r="J37" s="82">
        <v>0</v>
      </c>
      <c r="K37" s="82"/>
      <c r="L37" s="82">
        <v>0</v>
      </c>
      <c r="M37" s="82">
        <f>F37</f>
        <v>-197.39999999999998</v>
      </c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</row>
    <row r="38" spans="1:45" s="15" customFormat="1" ht="108.75" customHeight="1">
      <c r="A38" s="46" t="s">
        <v>61</v>
      </c>
      <c r="B38" s="82">
        <v>319.89999999999998</v>
      </c>
      <c r="C38" s="47">
        <f t="shared" si="26"/>
        <v>3566</v>
      </c>
      <c r="D38" s="82">
        <v>3885.9</v>
      </c>
      <c r="E38" s="98" t="s">
        <v>75</v>
      </c>
      <c r="F38" s="65">
        <f t="shared" ref="F38" si="31">C38</f>
        <v>3566</v>
      </c>
      <c r="G38" s="65"/>
      <c r="H38" s="65">
        <v>0</v>
      </c>
      <c r="I38" s="65"/>
      <c r="J38" s="65">
        <v>0</v>
      </c>
      <c r="K38" s="65"/>
      <c r="L38" s="82">
        <v>0</v>
      </c>
      <c r="M38" s="65">
        <f t="shared" ref="M38:M40" si="32">F38</f>
        <v>3566</v>
      </c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</row>
    <row r="39" spans="1:45" s="15" customFormat="1" ht="71.25" customHeight="1">
      <c r="A39" s="46" t="s">
        <v>34</v>
      </c>
      <c r="B39" s="82">
        <v>357.7</v>
      </c>
      <c r="C39" s="47">
        <f t="shared" si="26"/>
        <v>-2.6999999999999886</v>
      </c>
      <c r="D39" s="82">
        <v>355</v>
      </c>
      <c r="E39" s="96" t="s">
        <v>185</v>
      </c>
      <c r="F39" s="76">
        <f t="shared" ref="F39" si="33">C39</f>
        <v>-2.6999999999999886</v>
      </c>
      <c r="G39" s="76"/>
      <c r="H39" s="76">
        <v>0</v>
      </c>
      <c r="I39" s="76"/>
      <c r="J39" s="76">
        <v>0</v>
      </c>
      <c r="K39" s="65"/>
      <c r="L39" s="82">
        <v>0</v>
      </c>
      <c r="M39" s="65">
        <f t="shared" si="32"/>
        <v>-2.6999999999999886</v>
      </c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</row>
    <row r="40" spans="1:45" s="15" customFormat="1" ht="111.75" customHeight="1">
      <c r="A40" s="46" t="s">
        <v>32</v>
      </c>
      <c r="B40" s="82">
        <v>855.4</v>
      </c>
      <c r="C40" s="47">
        <f>D40-B40</f>
        <v>-773.3</v>
      </c>
      <c r="D40" s="82">
        <v>82.1</v>
      </c>
      <c r="E40" s="96" t="s">
        <v>184</v>
      </c>
      <c r="F40" s="76">
        <f>C40</f>
        <v>-773.3</v>
      </c>
      <c r="G40" s="76"/>
      <c r="H40" s="76">
        <v>0</v>
      </c>
      <c r="I40" s="76">
        <v>0</v>
      </c>
      <c r="J40" s="76">
        <v>0</v>
      </c>
      <c r="K40" s="76">
        <v>0</v>
      </c>
      <c r="L40" s="82">
        <v>0</v>
      </c>
      <c r="M40" s="76">
        <f t="shared" si="32"/>
        <v>-773.3</v>
      </c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</row>
    <row r="41" spans="1:45" ht="88.5" customHeight="1">
      <c r="A41" s="61" t="s">
        <v>14</v>
      </c>
      <c r="B41" s="45">
        <v>585082.4</v>
      </c>
      <c r="C41" s="45">
        <f>D41-B41</f>
        <v>6590.9000000000233</v>
      </c>
      <c r="D41" s="45">
        <v>591673.30000000005</v>
      </c>
      <c r="E41" s="13"/>
      <c r="F41" s="48">
        <f>C41</f>
        <v>6590.9000000000233</v>
      </c>
      <c r="G41" s="48">
        <f>SUM(G29:G40)</f>
        <v>0</v>
      </c>
      <c r="H41" s="48">
        <f t="shared" ref="H41:M41" si="34">SUM(H26:H40)</f>
        <v>0</v>
      </c>
      <c r="I41" s="48">
        <f t="shared" si="34"/>
        <v>0</v>
      </c>
      <c r="J41" s="48">
        <f t="shared" si="34"/>
        <v>0</v>
      </c>
      <c r="K41" s="48">
        <f t="shared" si="34"/>
        <v>0</v>
      </c>
      <c r="L41" s="48">
        <f t="shared" si="34"/>
        <v>0</v>
      </c>
      <c r="M41" s="48">
        <f t="shared" si="34"/>
        <v>6590.6999999999971</v>
      </c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</row>
    <row r="42" spans="1:45" ht="16.5">
      <c r="A42" s="115" t="s">
        <v>15</v>
      </c>
      <c r="B42" s="115"/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</row>
    <row r="43" spans="1:45" ht="12.75" customHeight="1">
      <c r="A43" s="103" t="s">
        <v>0</v>
      </c>
      <c r="B43" s="105" t="s">
        <v>72</v>
      </c>
      <c r="C43" s="103" t="s">
        <v>1</v>
      </c>
      <c r="D43" s="105" t="s">
        <v>35</v>
      </c>
      <c r="E43" s="104" t="s">
        <v>2</v>
      </c>
      <c r="F43" s="104" t="s">
        <v>4</v>
      </c>
      <c r="G43" s="104"/>
      <c r="H43" s="104"/>
      <c r="I43" s="104"/>
      <c r="J43" s="104"/>
      <c r="K43" s="104"/>
      <c r="L43" s="104"/>
      <c r="M43" s="104"/>
    </row>
    <row r="44" spans="1:45" ht="78.75" customHeight="1">
      <c r="A44" s="103"/>
      <c r="B44" s="105"/>
      <c r="C44" s="103"/>
      <c r="D44" s="105"/>
      <c r="E44" s="104"/>
      <c r="F44" s="59" t="s">
        <v>3</v>
      </c>
      <c r="G44" s="59" t="s">
        <v>27</v>
      </c>
      <c r="H44" s="50" t="s">
        <v>24</v>
      </c>
      <c r="I44" s="59" t="s">
        <v>28</v>
      </c>
      <c r="J44" s="59" t="s">
        <v>22</v>
      </c>
      <c r="K44" s="60" t="s">
        <v>24</v>
      </c>
      <c r="L44" s="80" t="s">
        <v>23</v>
      </c>
      <c r="M44" s="6" t="s">
        <v>5</v>
      </c>
    </row>
    <row r="45" spans="1:45" ht="54.75" customHeight="1">
      <c r="A45" s="46" t="s">
        <v>38</v>
      </c>
      <c r="B45" s="82">
        <v>1301.7</v>
      </c>
      <c r="C45" s="47">
        <f t="shared" ref="C45:C47" si="35">D45-B45</f>
        <v>-286.60000000000002</v>
      </c>
      <c r="D45" s="82">
        <v>1015.1</v>
      </c>
      <c r="E45" s="101" t="s">
        <v>183</v>
      </c>
      <c r="F45" s="82">
        <f t="shared" ref="F45:F47" si="36">C45</f>
        <v>-286.60000000000002</v>
      </c>
      <c r="G45" s="82"/>
      <c r="H45" s="82">
        <v>0</v>
      </c>
      <c r="I45" s="82"/>
      <c r="J45" s="82">
        <v>0</v>
      </c>
      <c r="K45" s="82"/>
      <c r="L45" s="82">
        <v>0</v>
      </c>
      <c r="M45" s="82">
        <f>F45</f>
        <v>-286.60000000000002</v>
      </c>
    </row>
    <row r="46" spans="1:45" ht="54.75" customHeight="1">
      <c r="A46" s="74" t="s">
        <v>67</v>
      </c>
      <c r="B46" s="82">
        <v>116</v>
      </c>
      <c r="C46" s="47">
        <f t="shared" si="35"/>
        <v>-80.5</v>
      </c>
      <c r="D46" s="82">
        <v>35.5</v>
      </c>
      <c r="E46" s="102"/>
      <c r="F46" s="82">
        <f t="shared" si="36"/>
        <v>-80.5</v>
      </c>
      <c r="G46" s="82"/>
      <c r="H46" s="82">
        <v>0</v>
      </c>
      <c r="I46" s="82"/>
      <c r="J46" s="82">
        <v>0</v>
      </c>
      <c r="K46" s="82"/>
      <c r="L46" s="82">
        <v>0</v>
      </c>
      <c r="M46" s="82">
        <f>F46</f>
        <v>-80.5</v>
      </c>
    </row>
    <row r="47" spans="1:45" ht="93.75">
      <c r="A47" s="46" t="s">
        <v>62</v>
      </c>
      <c r="B47" s="82">
        <v>11</v>
      </c>
      <c r="C47" s="47">
        <f t="shared" si="35"/>
        <v>-11</v>
      </c>
      <c r="D47" s="82">
        <v>0</v>
      </c>
      <c r="E47" s="98" t="s">
        <v>182</v>
      </c>
      <c r="F47" s="82">
        <f t="shared" si="36"/>
        <v>-11</v>
      </c>
      <c r="G47" s="82"/>
      <c r="H47" s="82">
        <v>0</v>
      </c>
      <c r="I47" s="82"/>
      <c r="J47" s="82">
        <v>0</v>
      </c>
      <c r="K47" s="82"/>
      <c r="L47" s="82">
        <v>0</v>
      </c>
      <c r="M47" s="82">
        <f>F47</f>
        <v>-11</v>
      </c>
    </row>
    <row r="48" spans="1:45" ht="54" customHeight="1">
      <c r="A48" s="46" t="s">
        <v>63</v>
      </c>
      <c r="B48" s="82">
        <v>6725.5</v>
      </c>
      <c r="C48" s="47">
        <f t="shared" ref="C48:C52" si="37">D48-B48</f>
        <v>-397.89999999999964</v>
      </c>
      <c r="D48" s="82">
        <v>6327.6</v>
      </c>
      <c r="E48" s="99" t="s">
        <v>73</v>
      </c>
      <c r="F48" s="82">
        <f t="shared" ref="F48:F53" si="38">C48</f>
        <v>-397.89999999999964</v>
      </c>
      <c r="G48" s="82"/>
      <c r="H48" s="82">
        <v>0</v>
      </c>
      <c r="I48" s="82"/>
      <c r="J48" s="82">
        <v>0</v>
      </c>
      <c r="K48" s="82"/>
      <c r="L48" s="82">
        <v>0</v>
      </c>
      <c r="M48" s="82">
        <f t="shared" ref="M48:M52" si="39">F48</f>
        <v>-397.89999999999964</v>
      </c>
    </row>
    <row r="49" spans="1:45" ht="54" customHeight="1">
      <c r="A49" s="46" t="s">
        <v>43</v>
      </c>
      <c r="B49" s="82">
        <v>6011.8</v>
      </c>
      <c r="C49" s="47">
        <f t="shared" si="37"/>
        <v>-1794.1999999999998</v>
      </c>
      <c r="D49" s="82">
        <v>4217.6000000000004</v>
      </c>
      <c r="E49" s="100"/>
      <c r="F49" s="82">
        <f t="shared" si="38"/>
        <v>-1794.1999999999998</v>
      </c>
      <c r="G49" s="82"/>
      <c r="H49" s="82">
        <v>0</v>
      </c>
      <c r="I49" s="82"/>
      <c r="J49" s="82">
        <v>0</v>
      </c>
      <c r="K49" s="82"/>
      <c r="L49" s="82">
        <v>0</v>
      </c>
      <c r="M49" s="82">
        <f t="shared" si="39"/>
        <v>-1794.1999999999998</v>
      </c>
    </row>
    <row r="50" spans="1:45" ht="123" customHeight="1">
      <c r="A50" s="46" t="s">
        <v>64</v>
      </c>
      <c r="B50" s="82">
        <v>934.3</v>
      </c>
      <c r="C50" s="47">
        <f t="shared" si="37"/>
        <v>-188.19999999999993</v>
      </c>
      <c r="D50" s="82">
        <v>746.1</v>
      </c>
      <c r="E50" s="89" t="s">
        <v>74</v>
      </c>
      <c r="F50" s="82">
        <f t="shared" si="38"/>
        <v>-188.19999999999993</v>
      </c>
      <c r="G50" s="82"/>
      <c r="H50" s="82">
        <v>0</v>
      </c>
      <c r="I50" s="82"/>
      <c r="J50" s="82">
        <v>0</v>
      </c>
      <c r="K50" s="82"/>
      <c r="L50" s="82">
        <v>0</v>
      </c>
      <c r="M50" s="82">
        <f t="shared" si="39"/>
        <v>-188.19999999999993</v>
      </c>
    </row>
    <row r="51" spans="1:45" ht="117" customHeight="1">
      <c r="A51" s="46" t="s">
        <v>65</v>
      </c>
      <c r="B51" s="82">
        <v>10</v>
      </c>
      <c r="C51" s="47">
        <f t="shared" si="37"/>
        <v>-10</v>
      </c>
      <c r="D51" s="82">
        <v>0</v>
      </c>
      <c r="E51" s="89" t="s">
        <v>180</v>
      </c>
      <c r="F51" s="82">
        <f t="shared" si="38"/>
        <v>-10</v>
      </c>
      <c r="G51" s="82"/>
      <c r="H51" s="82">
        <v>0</v>
      </c>
      <c r="I51" s="82"/>
      <c r="J51" s="82">
        <v>0</v>
      </c>
      <c r="K51" s="82"/>
      <c r="L51" s="82">
        <v>0</v>
      </c>
      <c r="M51" s="82">
        <f t="shared" si="39"/>
        <v>-10</v>
      </c>
    </row>
    <row r="52" spans="1:45" ht="102" customHeight="1">
      <c r="A52" s="46" t="s">
        <v>66</v>
      </c>
      <c r="B52" s="82">
        <v>2</v>
      </c>
      <c r="C52" s="47">
        <f t="shared" si="37"/>
        <v>-2</v>
      </c>
      <c r="D52" s="82">
        <v>0</v>
      </c>
      <c r="E52" s="88" t="s">
        <v>181</v>
      </c>
      <c r="F52" s="82">
        <f t="shared" si="38"/>
        <v>-2</v>
      </c>
      <c r="G52" s="82"/>
      <c r="H52" s="82">
        <v>0</v>
      </c>
      <c r="I52" s="82"/>
      <c r="J52" s="82">
        <v>0</v>
      </c>
      <c r="K52" s="82"/>
      <c r="L52" s="82">
        <v>0</v>
      </c>
      <c r="M52" s="82">
        <f t="shared" si="39"/>
        <v>-2</v>
      </c>
    </row>
    <row r="53" spans="1:45" ht="64.5" customHeight="1">
      <c r="A53" s="58" t="s">
        <v>18</v>
      </c>
      <c r="B53" s="45">
        <v>105501.9</v>
      </c>
      <c r="C53" s="45">
        <f>D53-B53</f>
        <v>-2770.5</v>
      </c>
      <c r="D53" s="45">
        <v>102731.4</v>
      </c>
      <c r="E53" s="67"/>
      <c r="F53" s="49">
        <f t="shared" si="38"/>
        <v>-2770.5</v>
      </c>
      <c r="G53" s="48">
        <f>SUM(G48:G52)</f>
        <v>0</v>
      </c>
      <c r="H53" s="48">
        <f>SUM(H45:H52)</f>
        <v>0</v>
      </c>
      <c r="I53" s="48">
        <f t="shared" ref="I53:L53" si="40">SUM(I45:I52)</f>
        <v>0</v>
      </c>
      <c r="J53" s="48">
        <f t="shared" si="40"/>
        <v>0</v>
      </c>
      <c r="K53" s="48">
        <f t="shared" si="40"/>
        <v>0</v>
      </c>
      <c r="L53" s="48">
        <f t="shared" si="40"/>
        <v>0</v>
      </c>
      <c r="M53" s="48">
        <f>SUM(M45:M52)-0.1</f>
        <v>-2770.4999999999991</v>
      </c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</row>
    <row r="54" spans="1:45" ht="15.75">
      <c r="A54" s="118" t="s">
        <v>16</v>
      </c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</row>
    <row r="55" spans="1:45" ht="21.75" customHeight="1">
      <c r="A55" s="103" t="s">
        <v>0</v>
      </c>
      <c r="B55" s="105" t="s">
        <v>72</v>
      </c>
      <c r="C55" s="103" t="s">
        <v>1</v>
      </c>
      <c r="D55" s="105" t="s">
        <v>35</v>
      </c>
      <c r="E55" s="104" t="s">
        <v>2</v>
      </c>
      <c r="F55" s="104" t="s">
        <v>4</v>
      </c>
      <c r="G55" s="104"/>
      <c r="H55" s="104"/>
      <c r="I55" s="104"/>
      <c r="J55" s="104"/>
      <c r="K55" s="104"/>
      <c r="L55" s="104"/>
      <c r="M55" s="104"/>
    </row>
    <row r="56" spans="1:45" ht="78.75" customHeight="1">
      <c r="A56" s="103"/>
      <c r="B56" s="105"/>
      <c r="C56" s="103"/>
      <c r="D56" s="105"/>
      <c r="E56" s="104"/>
      <c r="F56" s="59" t="s">
        <v>3</v>
      </c>
      <c r="G56" s="59" t="s">
        <v>27</v>
      </c>
      <c r="H56" s="50" t="s">
        <v>24</v>
      </c>
      <c r="I56" s="59" t="s">
        <v>28</v>
      </c>
      <c r="J56" s="59" t="s">
        <v>22</v>
      </c>
      <c r="K56" s="60" t="s">
        <v>24</v>
      </c>
      <c r="L56" s="80" t="s">
        <v>23</v>
      </c>
      <c r="M56" s="6" t="s">
        <v>5</v>
      </c>
    </row>
    <row r="57" spans="1:45" s="8" customFormat="1" ht="96.75" customHeight="1">
      <c r="A57" s="46" t="s">
        <v>68</v>
      </c>
      <c r="B57" s="82">
        <v>255.8</v>
      </c>
      <c r="C57" s="47">
        <v>-140</v>
      </c>
      <c r="D57" s="82">
        <v>115.7</v>
      </c>
      <c r="E57" s="98" t="s">
        <v>179</v>
      </c>
      <c r="F57" s="82">
        <f t="shared" ref="F57" si="41">C57</f>
        <v>-140</v>
      </c>
      <c r="G57" s="82"/>
      <c r="H57" s="82">
        <v>0</v>
      </c>
      <c r="I57" s="82"/>
      <c r="J57" s="82">
        <v>0</v>
      </c>
      <c r="K57" s="82"/>
      <c r="L57" s="82">
        <v>0</v>
      </c>
      <c r="M57" s="82">
        <f>F57</f>
        <v>-140</v>
      </c>
    </row>
    <row r="58" spans="1:45" ht="83.25" customHeight="1">
      <c r="A58" s="26" t="s">
        <v>17</v>
      </c>
      <c r="B58" s="45">
        <v>5218.3999999999996</v>
      </c>
      <c r="C58" s="45">
        <f>D58-B58</f>
        <v>-140</v>
      </c>
      <c r="D58" s="45">
        <v>5078.3999999999996</v>
      </c>
      <c r="E58" s="90"/>
      <c r="F58" s="49">
        <f>C58</f>
        <v>-140</v>
      </c>
      <c r="G58" s="48">
        <f t="shared" ref="G58" si="42">SUM(G57:G57)</f>
        <v>0</v>
      </c>
      <c r="H58" s="48">
        <f>SUM(H57:H57)</f>
        <v>0</v>
      </c>
      <c r="I58" s="48">
        <f t="shared" ref="I58:M58" si="43">SUM(I57:I57)</f>
        <v>0</v>
      </c>
      <c r="J58" s="48">
        <f t="shared" si="43"/>
        <v>0</v>
      </c>
      <c r="K58" s="48">
        <f t="shared" si="43"/>
        <v>0</v>
      </c>
      <c r="L58" s="48">
        <f t="shared" si="43"/>
        <v>0</v>
      </c>
      <c r="M58" s="48">
        <f t="shared" si="43"/>
        <v>-140</v>
      </c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</row>
    <row r="59" spans="1:45" s="11" customFormat="1" ht="18.75" customHeight="1">
      <c r="A59" s="107" t="s">
        <v>19</v>
      </c>
      <c r="B59" s="107"/>
      <c r="C59" s="107"/>
      <c r="D59" s="107"/>
      <c r="E59" s="107"/>
      <c r="F59" s="107"/>
      <c r="G59" s="107"/>
      <c r="H59" s="107"/>
      <c r="I59" s="107"/>
      <c r="J59" s="107"/>
      <c r="K59" s="107"/>
      <c r="L59" s="107"/>
      <c r="M59" s="107"/>
    </row>
    <row r="60" spans="1:45" ht="21.75" customHeight="1">
      <c r="A60" s="103" t="s">
        <v>0</v>
      </c>
      <c r="B60" s="105" t="s">
        <v>72</v>
      </c>
      <c r="C60" s="103" t="s">
        <v>1</v>
      </c>
      <c r="D60" s="105" t="s">
        <v>35</v>
      </c>
      <c r="E60" s="104" t="s">
        <v>2</v>
      </c>
      <c r="F60" s="104" t="s">
        <v>4</v>
      </c>
      <c r="G60" s="104"/>
      <c r="H60" s="104"/>
      <c r="I60" s="104"/>
      <c r="J60" s="104"/>
      <c r="K60" s="104"/>
      <c r="L60" s="104"/>
      <c r="M60" s="104"/>
    </row>
    <row r="61" spans="1:45" ht="78.75" customHeight="1">
      <c r="A61" s="103"/>
      <c r="B61" s="105"/>
      <c r="C61" s="103"/>
      <c r="D61" s="105"/>
      <c r="E61" s="104"/>
      <c r="F61" s="59" t="s">
        <v>3</v>
      </c>
      <c r="G61" s="59" t="s">
        <v>27</v>
      </c>
      <c r="H61" s="50" t="s">
        <v>24</v>
      </c>
      <c r="I61" s="59" t="s">
        <v>28</v>
      </c>
      <c r="J61" s="59" t="s">
        <v>22</v>
      </c>
      <c r="K61" s="60" t="s">
        <v>24</v>
      </c>
      <c r="L61" s="80" t="s">
        <v>23</v>
      </c>
      <c r="M61" s="6" t="s">
        <v>5</v>
      </c>
    </row>
    <row r="62" spans="1:45" s="8" customFormat="1" ht="55.5" hidden="1" customHeight="1">
      <c r="A62" s="46"/>
      <c r="B62" s="75"/>
      <c r="C62" s="47">
        <f>D62-B62</f>
        <v>0</v>
      </c>
      <c r="D62" s="75"/>
      <c r="E62" s="101"/>
      <c r="F62" s="75">
        <f>C62</f>
        <v>0</v>
      </c>
      <c r="G62" s="53">
        <v>0</v>
      </c>
      <c r="H62" s="53">
        <v>0</v>
      </c>
      <c r="I62" s="78"/>
      <c r="J62" s="75">
        <v>0</v>
      </c>
      <c r="K62" s="75"/>
      <c r="L62" s="82">
        <v>0</v>
      </c>
      <c r="M62" s="53">
        <f>F62</f>
        <v>0</v>
      </c>
    </row>
    <row r="63" spans="1:45" s="8" customFormat="1" ht="55.5" hidden="1" customHeight="1">
      <c r="A63" s="46"/>
      <c r="B63" s="82"/>
      <c r="C63" s="47">
        <f>D63-B63</f>
        <v>0</v>
      </c>
      <c r="D63" s="82"/>
      <c r="E63" s="106"/>
      <c r="F63" s="82">
        <f>C63</f>
        <v>0</v>
      </c>
      <c r="G63" s="53"/>
      <c r="H63" s="53">
        <v>0</v>
      </c>
      <c r="I63" s="78"/>
      <c r="J63" s="82">
        <v>0</v>
      </c>
      <c r="K63" s="82"/>
      <c r="L63" s="82">
        <v>0</v>
      </c>
      <c r="M63" s="53">
        <f>F63</f>
        <v>0</v>
      </c>
    </row>
    <row r="64" spans="1:45" s="8" customFormat="1" ht="55.5" hidden="1" customHeight="1">
      <c r="A64" s="46"/>
      <c r="B64" s="75"/>
      <c r="C64" s="47">
        <f>D64-B64</f>
        <v>0</v>
      </c>
      <c r="D64" s="75"/>
      <c r="E64" s="106"/>
      <c r="F64" s="75">
        <f>C64</f>
        <v>0</v>
      </c>
      <c r="G64" s="53"/>
      <c r="H64" s="53">
        <v>0</v>
      </c>
      <c r="I64" s="78"/>
      <c r="J64" s="75">
        <v>0</v>
      </c>
      <c r="K64" s="75"/>
      <c r="L64" s="82">
        <v>0</v>
      </c>
      <c r="M64" s="53">
        <f t="shared" ref="M64" si="44">F64</f>
        <v>0</v>
      </c>
    </row>
    <row r="65" spans="1:13" ht="77.25" customHeight="1">
      <c r="A65" s="63" t="s">
        <v>20</v>
      </c>
      <c r="B65" s="45">
        <v>4726.2</v>
      </c>
      <c r="C65" s="45">
        <f>D65-B65</f>
        <v>0</v>
      </c>
      <c r="D65" s="45">
        <v>4726.2</v>
      </c>
      <c r="E65" s="68"/>
      <c r="F65" s="49">
        <f>C65</f>
        <v>0</v>
      </c>
      <c r="G65" s="48">
        <f t="shared" ref="G65:M65" si="45">SUM(G62:G64)</f>
        <v>0</v>
      </c>
      <c r="H65" s="48">
        <f t="shared" si="45"/>
        <v>0</v>
      </c>
      <c r="I65" s="48">
        <f t="shared" si="45"/>
        <v>0</v>
      </c>
      <c r="J65" s="48">
        <f t="shared" si="45"/>
        <v>0</v>
      </c>
      <c r="K65" s="48">
        <f t="shared" si="45"/>
        <v>0</v>
      </c>
      <c r="L65" s="48">
        <f t="shared" si="45"/>
        <v>0</v>
      </c>
      <c r="M65" s="48">
        <f t="shared" si="45"/>
        <v>0</v>
      </c>
    </row>
    <row r="66" spans="1:13" ht="28.5" customHeight="1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</row>
    <row r="67" spans="1:13" ht="21.75" customHeight="1">
      <c r="A67" s="103" t="s">
        <v>0</v>
      </c>
      <c r="B67" s="105" t="s">
        <v>72</v>
      </c>
      <c r="C67" s="103" t="s">
        <v>1</v>
      </c>
      <c r="D67" s="105" t="s">
        <v>35</v>
      </c>
      <c r="E67" s="104" t="s">
        <v>2</v>
      </c>
      <c r="F67" s="104" t="s">
        <v>4</v>
      </c>
      <c r="G67" s="104"/>
      <c r="H67" s="104"/>
      <c r="I67" s="104"/>
      <c r="J67" s="104"/>
      <c r="K67" s="104"/>
      <c r="L67" s="104"/>
      <c r="M67" s="104"/>
    </row>
    <row r="68" spans="1:13" ht="78.75" customHeight="1">
      <c r="A68" s="103"/>
      <c r="B68" s="105"/>
      <c r="C68" s="103"/>
      <c r="D68" s="105"/>
      <c r="E68" s="104"/>
      <c r="F68" s="59" t="s">
        <v>3</v>
      </c>
      <c r="G68" s="59" t="s">
        <v>27</v>
      </c>
      <c r="H68" s="50" t="s">
        <v>24</v>
      </c>
      <c r="I68" s="59" t="s">
        <v>28</v>
      </c>
      <c r="J68" s="59" t="s">
        <v>22</v>
      </c>
      <c r="K68" s="60" t="s">
        <v>24</v>
      </c>
      <c r="L68" s="80" t="s">
        <v>23</v>
      </c>
      <c r="M68" s="6" t="s">
        <v>5</v>
      </c>
    </row>
    <row r="69" spans="1:13" ht="36.75" customHeight="1">
      <c r="A69" s="17" t="s">
        <v>6</v>
      </c>
      <c r="B69" s="45">
        <v>1574456.2</v>
      </c>
      <c r="C69" s="45">
        <f>D69-B69</f>
        <v>0</v>
      </c>
      <c r="D69" s="45">
        <v>1574456.2</v>
      </c>
      <c r="E69" s="45"/>
      <c r="F69" s="70">
        <f>C69</f>
        <v>0</v>
      </c>
      <c r="G69" s="45">
        <f>G58+G53+G41+G22+G15+G65</f>
        <v>0</v>
      </c>
      <c r="H69" s="45">
        <f>H58+H53+H41+H22+H15+H65</f>
        <v>0</v>
      </c>
      <c r="I69" s="45">
        <f>I58+I53+I41+I22+I15+I65</f>
        <v>0</v>
      </c>
      <c r="J69" s="45">
        <f>J58+J53+J41+J22+J15+J65</f>
        <v>0</v>
      </c>
      <c r="K69" s="45">
        <f t="shared" ref="K69:L69" si="46">K58+K53+K41+K22+K15+K65</f>
        <v>0</v>
      </c>
      <c r="L69" s="45">
        <f t="shared" si="46"/>
        <v>0</v>
      </c>
      <c r="M69" s="45">
        <v>0</v>
      </c>
    </row>
    <row r="71" spans="1:13" ht="15.75">
      <c r="B71" s="38"/>
      <c r="C71" s="18"/>
      <c r="D71" s="38">
        <f>D65+D58+D53+D41+D22+D15</f>
        <v>1574456.2000000002</v>
      </c>
      <c r="E71" s="38"/>
      <c r="F71" s="38"/>
      <c r="G71" s="38"/>
      <c r="H71" s="38"/>
      <c r="I71" s="38"/>
      <c r="J71" s="38"/>
      <c r="K71" s="38"/>
      <c r="L71" s="18"/>
      <c r="M71" s="38"/>
    </row>
    <row r="72" spans="1:13" ht="15.75">
      <c r="B72" s="27"/>
      <c r="C72" s="5"/>
      <c r="D72" s="27">
        <f>D71-D69</f>
        <v>0</v>
      </c>
      <c r="E72" s="27"/>
      <c r="F72" s="27"/>
      <c r="G72" s="27"/>
      <c r="H72" s="27"/>
      <c r="I72" s="27"/>
      <c r="J72" s="27"/>
      <c r="K72" s="27"/>
      <c r="L72" s="5"/>
      <c r="M72" s="27"/>
    </row>
    <row r="73" spans="1:13" ht="27" customHeight="1">
      <c r="A73" s="7"/>
      <c r="B73" s="38"/>
      <c r="C73" s="18"/>
      <c r="D73" s="38"/>
      <c r="E73" s="38"/>
      <c r="F73" s="38"/>
      <c r="G73" s="38"/>
      <c r="H73" s="38"/>
      <c r="I73" s="38"/>
      <c r="J73" s="38"/>
      <c r="K73" s="38"/>
      <c r="L73" s="18"/>
      <c r="M73" s="38"/>
    </row>
    <row r="74" spans="1:13" ht="15.75">
      <c r="B74" s="27"/>
      <c r="C74" s="5"/>
      <c r="D74" s="27"/>
      <c r="E74" s="27"/>
      <c r="F74" s="27"/>
      <c r="G74" s="27"/>
      <c r="H74" s="27"/>
      <c r="I74" s="27"/>
      <c r="J74" s="27"/>
      <c r="K74" s="27"/>
      <c r="L74" s="5"/>
      <c r="M74" s="27"/>
    </row>
    <row r="75" spans="1:13" ht="15.75">
      <c r="A75" s="7"/>
      <c r="B75" s="27"/>
      <c r="C75" s="5"/>
      <c r="D75" s="27"/>
      <c r="E75" s="27"/>
      <c r="F75" s="27"/>
      <c r="G75" s="27"/>
      <c r="H75" s="27"/>
      <c r="I75" s="27"/>
      <c r="J75" s="27"/>
      <c r="K75" s="27"/>
      <c r="L75" s="5"/>
      <c r="M75" s="27"/>
    </row>
    <row r="76" spans="1:13">
      <c r="A76" s="7"/>
      <c r="B76" s="7"/>
      <c r="C76" s="4"/>
      <c r="D76" s="7"/>
      <c r="F76" s="40"/>
      <c r="G76" s="28"/>
      <c r="H76" s="28"/>
      <c r="I76" s="28"/>
      <c r="K76" s="41"/>
    </row>
    <row r="77" spans="1:13">
      <c r="A77" s="7"/>
      <c r="B77" s="7"/>
      <c r="C77" s="4"/>
      <c r="D77" s="7"/>
      <c r="F77" s="40"/>
      <c r="G77" s="28"/>
      <c r="H77" s="28"/>
      <c r="I77" s="28"/>
    </row>
    <row r="78" spans="1:13">
      <c r="A78" s="7"/>
      <c r="B78" s="7"/>
      <c r="C78" s="4"/>
      <c r="D78" s="7"/>
      <c r="F78" s="40"/>
      <c r="G78" s="28"/>
      <c r="H78" s="28"/>
      <c r="I78" s="28"/>
    </row>
    <row r="79" spans="1:13">
      <c r="A79" s="7"/>
      <c r="B79" s="7"/>
      <c r="C79" s="4"/>
      <c r="D79" s="7"/>
      <c r="F79" s="40"/>
      <c r="G79" s="28"/>
      <c r="H79" s="28"/>
      <c r="I79" s="28"/>
      <c r="J79" s="41"/>
    </row>
    <row r="80" spans="1:13" ht="15.75">
      <c r="A80" s="7"/>
      <c r="B80" s="7"/>
      <c r="C80" s="4"/>
      <c r="D80" s="7"/>
      <c r="F80" s="40"/>
      <c r="G80" s="28"/>
      <c r="H80" s="29"/>
      <c r="I80" s="28"/>
    </row>
    <row r="83" spans="5:10">
      <c r="J83" s="41"/>
    </row>
    <row r="84" spans="5:10">
      <c r="F84" s="42"/>
    </row>
    <row r="93" spans="5:10" ht="15.75">
      <c r="E93" s="43"/>
    </row>
    <row r="94" spans="5:10" ht="12.75" customHeight="1">
      <c r="E94" s="43"/>
    </row>
    <row r="95" spans="5:10" ht="12.75" customHeight="1">
      <c r="E95" s="43"/>
    </row>
    <row r="96" spans="5:10">
      <c r="E96" s="40"/>
    </row>
    <row r="97" spans="5:5">
      <c r="E97" s="40"/>
    </row>
    <row r="98" spans="5:5">
      <c r="E98" s="40"/>
    </row>
    <row r="99" spans="5:5">
      <c r="E99" s="40"/>
    </row>
    <row r="100" spans="5:5">
      <c r="E100" s="40"/>
    </row>
    <row r="101" spans="5:5">
      <c r="E101" s="40"/>
    </row>
    <row r="102" spans="5:5">
      <c r="E102" s="40"/>
    </row>
    <row r="103" spans="5:5">
      <c r="E103" s="40"/>
    </row>
  </sheetData>
  <autoFilter ref="A3:M65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</autoFilter>
  <mergeCells count="60">
    <mergeCell ref="B3:B4"/>
    <mergeCell ref="A16:M16"/>
    <mergeCell ref="F43:M43"/>
    <mergeCell ref="D43:D44"/>
    <mergeCell ref="B43:B44"/>
    <mergeCell ref="D17:D18"/>
    <mergeCell ref="B17:B18"/>
    <mergeCell ref="E17:E18"/>
    <mergeCell ref="A54:M54"/>
    <mergeCell ref="F55:M55"/>
    <mergeCell ref="D55:D56"/>
    <mergeCell ref="A55:A56"/>
    <mergeCell ref="C55:C56"/>
    <mergeCell ref="E55:E56"/>
    <mergeCell ref="B55:B56"/>
    <mergeCell ref="A1:M1"/>
    <mergeCell ref="A42:M42"/>
    <mergeCell ref="F24:M24"/>
    <mergeCell ref="C24:C25"/>
    <mergeCell ref="A3:A4"/>
    <mergeCell ref="A23:M23"/>
    <mergeCell ref="D3:D4"/>
    <mergeCell ref="F3:M3"/>
    <mergeCell ref="A24:A25"/>
    <mergeCell ref="D24:D25"/>
    <mergeCell ref="A17:A18"/>
    <mergeCell ref="B24:B25"/>
    <mergeCell ref="E24:E25"/>
    <mergeCell ref="A5:M5"/>
    <mergeCell ref="C3:C4"/>
    <mergeCell ref="I2:M2"/>
    <mergeCell ref="F17:M17"/>
    <mergeCell ref="C17:C18"/>
    <mergeCell ref="C43:C44"/>
    <mergeCell ref="E3:E4"/>
    <mergeCell ref="E19:E20"/>
    <mergeCell ref="E9:E10"/>
    <mergeCell ref="E7:E8"/>
    <mergeCell ref="E12:E13"/>
    <mergeCell ref="E28:E31"/>
    <mergeCell ref="A67:A68"/>
    <mergeCell ref="B67:B68"/>
    <mergeCell ref="E62:E64"/>
    <mergeCell ref="C67:C68"/>
    <mergeCell ref="A59:M59"/>
    <mergeCell ref="B60:B61"/>
    <mergeCell ref="E60:E61"/>
    <mergeCell ref="D67:D68"/>
    <mergeCell ref="A66:M66"/>
    <mergeCell ref="F67:M67"/>
    <mergeCell ref="E67:E68"/>
    <mergeCell ref="F60:M60"/>
    <mergeCell ref="D60:D61"/>
    <mergeCell ref="A60:A61"/>
    <mergeCell ref="C60:C61"/>
    <mergeCell ref="E48:E49"/>
    <mergeCell ref="E45:E46"/>
    <mergeCell ref="E35:E36"/>
    <mergeCell ref="A43:A44"/>
    <mergeCell ref="E43:E44"/>
  </mergeCells>
  <phoneticPr fontId="3" type="noConversion"/>
  <printOptions horizontalCentered="1"/>
  <pageMargins left="0.19685039370078741" right="0.19685039370078741" top="0.39370078740157483" bottom="0.39370078740157483" header="0" footer="0"/>
  <pageSetup paperSize="9" scale="56" fitToHeight="0" orientation="landscape" r:id="rId1"/>
  <headerFooter alignWithMargins="0"/>
  <rowBreaks count="3" manualBreakCount="3">
    <brk id="15" max="12" man="1"/>
    <brk id="40" max="12" man="1"/>
    <brk id="5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3"/>
  <sheetViews>
    <sheetView view="pageBreakPreview" topLeftCell="A54" zoomScale="90" zoomScaleNormal="100" zoomScaleSheetLayoutView="90" workbookViewId="0">
      <selection activeCell="E58" sqref="E58:E69"/>
    </sheetView>
  </sheetViews>
  <sheetFormatPr defaultColWidth="9.140625" defaultRowHeight="12.75"/>
  <cols>
    <col min="1" max="1" width="29.42578125" style="2" customWidth="1"/>
    <col min="2" max="2" width="13.7109375" style="3" customWidth="1"/>
    <col min="3" max="3" width="13.42578125" style="3" customWidth="1"/>
    <col min="4" max="4" width="14.140625" style="3" customWidth="1"/>
    <col min="5" max="5" width="123.7109375" style="1" customWidth="1"/>
    <col min="6" max="6" width="15.28515625" style="1" customWidth="1"/>
    <col min="7" max="7" width="13.7109375" style="4" customWidth="1"/>
    <col min="8" max="8" width="14.140625" style="4" customWidth="1"/>
    <col min="9" max="9" width="11" style="4" bestFit="1" customWidth="1"/>
    <col min="10" max="11" width="10.28515625" style="4" bestFit="1" customWidth="1"/>
    <col min="12" max="16384" width="9.140625" style="4"/>
  </cols>
  <sheetData>
    <row r="1" spans="1:10" ht="21.75" customHeight="1">
      <c r="A1" s="130" t="s">
        <v>21</v>
      </c>
      <c r="B1" s="131"/>
      <c r="C1" s="131"/>
      <c r="D1" s="131"/>
      <c r="E1" s="131"/>
      <c r="F1" s="131"/>
      <c r="G1" s="131"/>
      <c r="H1" s="131"/>
      <c r="I1" s="5"/>
    </row>
    <row r="2" spans="1:10" ht="21.75" customHeight="1">
      <c r="A2" s="33"/>
      <c r="B2" s="34"/>
      <c r="C2" s="34"/>
      <c r="D2" s="34"/>
      <c r="E2" s="34"/>
      <c r="F2" s="132" t="s">
        <v>30</v>
      </c>
      <c r="G2" s="132"/>
      <c r="H2" s="132"/>
      <c r="I2" s="5"/>
    </row>
    <row r="3" spans="1:10" ht="15.75" customHeight="1">
      <c r="A3" s="116" t="s">
        <v>0</v>
      </c>
      <c r="B3" s="105" t="s">
        <v>72</v>
      </c>
      <c r="C3" s="103" t="s">
        <v>1</v>
      </c>
      <c r="D3" s="105" t="s">
        <v>35</v>
      </c>
      <c r="E3" s="104" t="s">
        <v>2</v>
      </c>
      <c r="F3" s="104" t="s">
        <v>4</v>
      </c>
      <c r="G3" s="104"/>
      <c r="H3" s="104"/>
      <c r="I3" s="5"/>
    </row>
    <row r="4" spans="1:10" ht="74.25" customHeight="1">
      <c r="A4" s="116"/>
      <c r="B4" s="105"/>
      <c r="C4" s="103"/>
      <c r="D4" s="105"/>
      <c r="E4" s="104"/>
      <c r="F4" s="23" t="s">
        <v>3</v>
      </c>
      <c r="G4" s="23" t="s">
        <v>22</v>
      </c>
      <c r="H4" s="6" t="s">
        <v>5</v>
      </c>
      <c r="I4" s="5"/>
    </row>
    <row r="5" spans="1:10" ht="27">
      <c r="A5" s="24" t="s">
        <v>7</v>
      </c>
      <c r="B5" s="45">
        <v>17088.2</v>
      </c>
      <c r="C5" s="45">
        <f>D5-B5</f>
        <v>0</v>
      </c>
      <c r="D5" s="45">
        <v>17088.2</v>
      </c>
      <c r="E5" s="20"/>
      <c r="F5" s="48">
        <f>C5</f>
        <v>0</v>
      </c>
      <c r="G5" s="48">
        <v>0</v>
      </c>
      <c r="H5" s="48">
        <v>0</v>
      </c>
      <c r="I5" s="5"/>
      <c r="J5" s="5"/>
    </row>
    <row r="6" spans="1:10" ht="19.5" customHeight="1">
      <c r="A6" s="115" t="s">
        <v>9</v>
      </c>
      <c r="B6" s="115"/>
      <c r="C6" s="115"/>
      <c r="D6" s="115"/>
      <c r="E6" s="115"/>
      <c r="F6" s="115"/>
      <c r="G6" s="115"/>
      <c r="H6" s="115"/>
      <c r="I6" s="5"/>
    </row>
    <row r="7" spans="1:10" ht="21.75" customHeight="1">
      <c r="A7" s="116" t="s">
        <v>0</v>
      </c>
      <c r="B7" s="105" t="s">
        <v>72</v>
      </c>
      <c r="C7" s="103" t="s">
        <v>1</v>
      </c>
      <c r="D7" s="105" t="s">
        <v>35</v>
      </c>
      <c r="E7" s="104" t="s">
        <v>2</v>
      </c>
      <c r="F7" s="104" t="s">
        <v>4</v>
      </c>
      <c r="G7" s="104"/>
      <c r="H7" s="104"/>
      <c r="I7" s="5"/>
    </row>
    <row r="8" spans="1:10" ht="79.5" customHeight="1">
      <c r="A8" s="116"/>
      <c r="B8" s="105"/>
      <c r="C8" s="103"/>
      <c r="D8" s="105"/>
      <c r="E8" s="104"/>
      <c r="F8" s="23" t="s">
        <v>3</v>
      </c>
      <c r="G8" s="23" t="s">
        <v>22</v>
      </c>
      <c r="H8" s="6" t="s">
        <v>5</v>
      </c>
      <c r="I8" s="5"/>
    </row>
    <row r="9" spans="1:10" ht="121.5" customHeight="1">
      <c r="A9" s="46" t="s">
        <v>76</v>
      </c>
      <c r="B9" s="47">
        <v>203.6</v>
      </c>
      <c r="C9" s="47">
        <f t="shared" ref="C9:C36" si="0">D9-B9</f>
        <v>-203.6</v>
      </c>
      <c r="D9" s="47">
        <v>0</v>
      </c>
      <c r="E9" s="96" t="s">
        <v>77</v>
      </c>
      <c r="F9" s="52">
        <f>C9</f>
        <v>-203.6</v>
      </c>
      <c r="G9" s="52">
        <v>0</v>
      </c>
      <c r="H9" s="82">
        <f>F9</f>
        <v>-203.6</v>
      </c>
      <c r="I9" s="5"/>
      <c r="J9" s="3"/>
    </row>
    <row r="10" spans="1:10" ht="66" customHeight="1">
      <c r="A10" s="46" t="s">
        <v>78</v>
      </c>
      <c r="B10" s="47">
        <v>8885.5</v>
      </c>
      <c r="C10" s="47">
        <f t="shared" si="0"/>
        <v>-8885.5</v>
      </c>
      <c r="D10" s="47">
        <v>0</v>
      </c>
      <c r="E10" s="101" t="s">
        <v>145</v>
      </c>
      <c r="F10" s="82">
        <f t="shared" ref="F10:F36" si="1">C10</f>
        <v>-8885.5</v>
      </c>
      <c r="G10" s="82">
        <v>0</v>
      </c>
      <c r="H10" s="82">
        <f t="shared" ref="H10:H38" si="2">F10</f>
        <v>-8885.5</v>
      </c>
      <c r="I10" s="5"/>
      <c r="J10" s="3"/>
    </row>
    <row r="11" spans="1:10" ht="66" customHeight="1">
      <c r="A11" s="46" t="s">
        <v>79</v>
      </c>
      <c r="B11" s="47">
        <v>3754.2</v>
      </c>
      <c r="C11" s="47">
        <f t="shared" si="0"/>
        <v>-3754.2</v>
      </c>
      <c r="D11" s="47">
        <v>0</v>
      </c>
      <c r="E11" s="106"/>
      <c r="F11" s="82">
        <f t="shared" si="1"/>
        <v>-3754.2</v>
      </c>
      <c r="G11" s="82">
        <v>0</v>
      </c>
      <c r="H11" s="82">
        <f t="shared" si="2"/>
        <v>-3754.2</v>
      </c>
      <c r="I11" s="5"/>
      <c r="J11" s="3"/>
    </row>
    <row r="12" spans="1:10" ht="39" customHeight="1">
      <c r="A12" s="46" t="s">
        <v>45</v>
      </c>
      <c r="B12" s="47">
        <v>853</v>
      </c>
      <c r="C12" s="47">
        <f t="shared" si="0"/>
        <v>-853</v>
      </c>
      <c r="D12" s="47">
        <v>0</v>
      </c>
      <c r="E12" s="119" t="s">
        <v>144</v>
      </c>
      <c r="F12" s="82">
        <f t="shared" ref="F12:F32" si="3">C12</f>
        <v>-853</v>
      </c>
      <c r="G12" s="82">
        <v>0</v>
      </c>
      <c r="H12" s="82">
        <f t="shared" si="2"/>
        <v>-853</v>
      </c>
      <c r="I12" s="5"/>
      <c r="J12" s="3"/>
    </row>
    <row r="13" spans="1:10" ht="39" customHeight="1">
      <c r="A13" s="46" t="s">
        <v>41</v>
      </c>
      <c r="B13" s="47">
        <v>7512.9</v>
      </c>
      <c r="C13" s="47">
        <f t="shared" ref="C13:C14" si="4">D13-B13</f>
        <v>-7512.9</v>
      </c>
      <c r="D13" s="47">
        <v>0</v>
      </c>
      <c r="E13" s="119"/>
      <c r="F13" s="82">
        <f t="shared" ref="F13:F14" si="5">C13</f>
        <v>-7512.9</v>
      </c>
      <c r="G13" s="82">
        <v>0</v>
      </c>
      <c r="H13" s="82">
        <f t="shared" ref="H13:H14" si="6">F13</f>
        <v>-7512.9</v>
      </c>
      <c r="I13" s="5"/>
      <c r="J13" s="3"/>
    </row>
    <row r="14" spans="1:10" ht="39" customHeight="1">
      <c r="A14" s="46" t="s">
        <v>83</v>
      </c>
      <c r="B14" s="47">
        <v>897.7</v>
      </c>
      <c r="C14" s="47">
        <f t="shared" si="4"/>
        <v>-897.7</v>
      </c>
      <c r="D14" s="47">
        <v>0</v>
      </c>
      <c r="E14" s="119"/>
      <c r="F14" s="82">
        <f t="shared" si="5"/>
        <v>-897.7</v>
      </c>
      <c r="G14" s="82">
        <v>0</v>
      </c>
      <c r="H14" s="82">
        <f t="shared" si="6"/>
        <v>-897.7</v>
      </c>
      <c r="I14" s="5"/>
      <c r="J14" s="3"/>
    </row>
    <row r="15" spans="1:10" ht="61.5" customHeight="1">
      <c r="A15" s="46" t="s">
        <v>80</v>
      </c>
      <c r="B15" s="47">
        <v>55589.4</v>
      </c>
      <c r="C15" s="47">
        <f t="shared" si="0"/>
        <v>-55589.4</v>
      </c>
      <c r="D15" s="47">
        <v>0</v>
      </c>
      <c r="E15" s="101" t="s">
        <v>146</v>
      </c>
      <c r="F15" s="82">
        <f t="shared" si="3"/>
        <v>-55589.4</v>
      </c>
      <c r="G15" s="82">
        <v>0</v>
      </c>
      <c r="H15" s="82">
        <f t="shared" si="2"/>
        <v>-55589.4</v>
      </c>
      <c r="I15" s="5"/>
      <c r="J15" s="3"/>
    </row>
    <row r="16" spans="1:10" ht="61.5" customHeight="1">
      <c r="A16" s="46" t="s">
        <v>81</v>
      </c>
      <c r="B16" s="47">
        <v>18188</v>
      </c>
      <c r="C16" s="47">
        <f t="shared" si="0"/>
        <v>-18188</v>
      </c>
      <c r="D16" s="47">
        <v>0</v>
      </c>
      <c r="E16" s="106"/>
      <c r="F16" s="82">
        <f t="shared" si="3"/>
        <v>-18188</v>
      </c>
      <c r="G16" s="82">
        <v>0</v>
      </c>
      <c r="H16" s="82">
        <f t="shared" si="2"/>
        <v>-18188</v>
      </c>
      <c r="I16" s="5"/>
      <c r="J16" s="3"/>
    </row>
    <row r="17" spans="1:10" ht="115.5" customHeight="1">
      <c r="A17" s="46" t="s">
        <v>82</v>
      </c>
      <c r="B17" s="47">
        <v>1429.9</v>
      </c>
      <c r="C17" s="47">
        <f t="shared" si="0"/>
        <v>-85.800000000000182</v>
      </c>
      <c r="D17" s="47">
        <v>1344.1</v>
      </c>
      <c r="E17" s="98" t="s">
        <v>201</v>
      </c>
      <c r="F17" s="82">
        <f t="shared" si="3"/>
        <v>-85.800000000000182</v>
      </c>
      <c r="G17" s="82">
        <v>0</v>
      </c>
      <c r="H17" s="82">
        <f t="shared" si="2"/>
        <v>-85.800000000000182</v>
      </c>
      <c r="I17" s="5"/>
      <c r="J17" s="3"/>
    </row>
    <row r="18" spans="1:10" ht="29.25" customHeight="1">
      <c r="A18" s="46" t="s">
        <v>136</v>
      </c>
      <c r="B18" s="47">
        <v>15140</v>
      </c>
      <c r="C18" s="47">
        <f t="shared" si="0"/>
        <v>-5528.7999999999993</v>
      </c>
      <c r="D18" s="47">
        <v>9611.2000000000007</v>
      </c>
      <c r="E18" s="119" t="s">
        <v>202</v>
      </c>
      <c r="F18" s="82">
        <f t="shared" si="3"/>
        <v>-5528.7999999999993</v>
      </c>
      <c r="G18" s="82">
        <v>0</v>
      </c>
      <c r="H18" s="82">
        <f t="shared" si="2"/>
        <v>-5528.7999999999993</v>
      </c>
      <c r="I18" s="5"/>
      <c r="J18" s="3"/>
    </row>
    <row r="19" spans="1:10" ht="29.25" customHeight="1">
      <c r="A19" s="46" t="s">
        <v>137</v>
      </c>
      <c r="B19" s="47">
        <v>4572.3</v>
      </c>
      <c r="C19" s="47">
        <f t="shared" si="0"/>
        <v>-1669.7000000000003</v>
      </c>
      <c r="D19" s="47">
        <v>2902.6</v>
      </c>
      <c r="E19" s="119"/>
      <c r="F19" s="82">
        <f t="shared" si="3"/>
        <v>-1669.7000000000003</v>
      </c>
      <c r="G19" s="82">
        <v>0</v>
      </c>
      <c r="H19" s="82">
        <f t="shared" si="2"/>
        <v>-1669.7000000000003</v>
      </c>
      <c r="I19" s="5"/>
      <c r="J19" s="3"/>
    </row>
    <row r="20" spans="1:10" ht="29.25" customHeight="1">
      <c r="A20" s="46" t="s">
        <v>138</v>
      </c>
      <c r="B20" s="47">
        <v>1098</v>
      </c>
      <c r="C20" s="47">
        <f t="shared" si="0"/>
        <v>-1098</v>
      </c>
      <c r="D20" s="47">
        <v>0</v>
      </c>
      <c r="E20" s="119"/>
      <c r="F20" s="82">
        <f t="shared" si="3"/>
        <v>-1098</v>
      </c>
      <c r="G20" s="82">
        <v>0</v>
      </c>
      <c r="H20" s="82">
        <f t="shared" si="2"/>
        <v>-1098</v>
      </c>
      <c r="I20" s="5"/>
      <c r="J20" s="3"/>
    </row>
    <row r="21" spans="1:10" ht="29.25" customHeight="1">
      <c r="A21" s="46" t="s">
        <v>139</v>
      </c>
      <c r="B21" s="47">
        <v>881.9</v>
      </c>
      <c r="C21" s="47">
        <f t="shared" si="0"/>
        <v>-881.9</v>
      </c>
      <c r="D21" s="47">
        <v>0</v>
      </c>
      <c r="E21" s="119"/>
      <c r="F21" s="82">
        <f t="shared" si="3"/>
        <v>-881.9</v>
      </c>
      <c r="G21" s="82">
        <v>0</v>
      </c>
      <c r="H21" s="82">
        <f t="shared" si="2"/>
        <v>-881.9</v>
      </c>
      <c r="I21" s="5"/>
      <c r="J21" s="3"/>
    </row>
    <row r="22" spans="1:10" ht="35.25" customHeight="1">
      <c r="A22" s="46" t="s">
        <v>84</v>
      </c>
      <c r="B22" s="47">
        <v>23851.1</v>
      </c>
      <c r="C22" s="47">
        <f t="shared" si="0"/>
        <v>-8882.6999999999989</v>
      </c>
      <c r="D22" s="47">
        <v>14968.4</v>
      </c>
      <c r="E22" s="101" t="s">
        <v>203</v>
      </c>
      <c r="F22" s="82">
        <f t="shared" si="3"/>
        <v>-8882.6999999999989</v>
      </c>
      <c r="G22" s="82">
        <v>0</v>
      </c>
      <c r="H22" s="82">
        <f t="shared" si="2"/>
        <v>-8882.6999999999989</v>
      </c>
      <c r="I22" s="5"/>
      <c r="J22" s="3"/>
    </row>
    <row r="23" spans="1:10" ht="35.25" customHeight="1">
      <c r="A23" s="46" t="s">
        <v>85</v>
      </c>
      <c r="B23" s="47">
        <v>7203</v>
      </c>
      <c r="C23" s="47">
        <f t="shared" si="0"/>
        <v>-2682.5</v>
      </c>
      <c r="D23" s="47">
        <v>4520.5</v>
      </c>
      <c r="E23" s="106"/>
      <c r="F23" s="82">
        <f t="shared" si="3"/>
        <v>-2682.5</v>
      </c>
      <c r="G23" s="82">
        <v>0</v>
      </c>
      <c r="H23" s="82">
        <f t="shared" si="2"/>
        <v>-2682.5</v>
      </c>
      <c r="I23" s="5"/>
      <c r="J23" s="3"/>
    </row>
    <row r="24" spans="1:10" ht="35.25" customHeight="1">
      <c r="A24" s="46" t="s">
        <v>86</v>
      </c>
      <c r="B24" s="47">
        <v>721.2</v>
      </c>
      <c r="C24" s="47">
        <f t="shared" si="0"/>
        <v>-721.2</v>
      </c>
      <c r="D24" s="47">
        <v>0</v>
      </c>
      <c r="E24" s="106"/>
      <c r="F24" s="82">
        <f t="shared" si="3"/>
        <v>-721.2</v>
      </c>
      <c r="G24" s="82">
        <v>0</v>
      </c>
      <c r="H24" s="82">
        <f t="shared" si="2"/>
        <v>-721.2</v>
      </c>
      <c r="I24" s="5"/>
      <c r="J24" s="3"/>
    </row>
    <row r="25" spans="1:10" ht="35.25" customHeight="1">
      <c r="A25" s="46" t="s">
        <v>87</v>
      </c>
      <c r="B25" s="47">
        <v>1105.7</v>
      </c>
      <c r="C25" s="47">
        <f t="shared" si="0"/>
        <v>-1105.7</v>
      </c>
      <c r="D25" s="47">
        <v>0</v>
      </c>
      <c r="E25" s="106"/>
      <c r="F25" s="82">
        <f t="shared" si="3"/>
        <v>-1105.7</v>
      </c>
      <c r="G25" s="82">
        <v>0</v>
      </c>
      <c r="H25" s="82">
        <f t="shared" si="2"/>
        <v>-1105.7</v>
      </c>
      <c r="I25" s="5"/>
      <c r="J25" s="3"/>
    </row>
    <row r="26" spans="1:10" ht="112.5">
      <c r="A26" s="46" t="s">
        <v>88</v>
      </c>
      <c r="B26" s="47">
        <v>1155.5</v>
      </c>
      <c r="C26" s="47">
        <f t="shared" si="0"/>
        <v>-1155.5</v>
      </c>
      <c r="D26" s="47">
        <v>0</v>
      </c>
      <c r="E26" s="87" t="s">
        <v>148</v>
      </c>
      <c r="F26" s="82">
        <f t="shared" si="3"/>
        <v>-1155.5</v>
      </c>
      <c r="G26" s="82">
        <v>0</v>
      </c>
      <c r="H26" s="82">
        <f t="shared" si="2"/>
        <v>-1155.5</v>
      </c>
      <c r="I26" s="5"/>
      <c r="J26" s="3"/>
    </row>
    <row r="27" spans="1:10" ht="93.75">
      <c r="A27" s="46" t="s">
        <v>47</v>
      </c>
      <c r="B27" s="47">
        <v>450.5</v>
      </c>
      <c r="C27" s="47">
        <f t="shared" si="0"/>
        <v>-450.5</v>
      </c>
      <c r="D27" s="47">
        <v>0</v>
      </c>
      <c r="E27" s="98" t="s">
        <v>166</v>
      </c>
      <c r="F27" s="82">
        <f t="shared" si="3"/>
        <v>-450.5</v>
      </c>
      <c r="G27" s="82">
        <v>0</v>
      </c>
      <c r="H27" s="82">
        <f t="shared" si="2"/>
        <v>-450.5</v>
      </c>
      <c r="I27" s="5"/>
      <c r="J27" s="3"/>
    </row>
    <row r="28" spans="1:10" ht="61.5" customHeight="1">
      <c r="A28" s="46" t="s">
        <v>89</v>
      </c>
      <c r="B28" s="47">
        <v>13559.5</v>
      </c>
      <c r="C28" s="47">
        <f t="shared" si="0"/>
        <v>-13559.5</v>
      </c>
      <c r="D28" s="47">
        <v>0</v>
      </c>
      <c r="E28" s="101" t="s">
        <v>204</v>
      </c>
      <c r="F28" s="82">
        <f t="shared" si="3"/>
        <v>-13559.5</v>
      </c>
      <c r="G28" s="82">
        <v>0</v>
      </c>
      <c r="H28" s="82">
        <f t="shared" si="2"/>
        <v>-13559.5</v>
      </c>
      <c r="I28" s="5"/>
      <c r="J28" s="3"/>
    </row>
    <row r="29" spans="1:10" ht="61.5" customHeight="1">
      <c r="A29" s="46" t="s">
        <v>90</v>
      </c>
      <c r="B29" s="47">
        <v>4461.3999999999996</v>
      </c>
      <c r="C29" s="47">
        <f t="shared" si="0"/>
        <v>-4461.3999999999996</v>
      </c>
      <c r="D29" s="47">
        <v>0</v>
      </c>
      <c r="E29" s="102"/>
      <c r="F29" s="82">
        <f t="shared" si="3"/>
        <v>-4461.3999999999996</v>
      </c>
      <c r="G29" s="82">
        <v>0</v>
      </c>
      <c r="H29" s="82">
        <f t="shared" si="2"/>
        <v>-4461.3999999999996</v>
      </c>
      <c r="I29" s="5"/>
      <c r="J29" s="3"/>
    </row>
    <row r="30" spans="1:10" ht="93.75">
      <c r="A30" s="46" t="s">
        <v>91</v>
      </c>
      <c r="B30" s="47">
        <v>1376.3</v>
      </c>
      <c r="C30" s="47">
        <f t="shared" si="0"/>
        <v>-1376.3</v>
      </c>
      <c r="D30" s="47">
        <v>0</v>
      </c>
      <c r="E30" s="98" t="s">
        <v>149</v>
      </c>
      <c r="F30" s="82">
        <f t="shared" si="3"/>
        <v>-1376.3</v>
      </c>
      <c r="G30" s="82">
        <v>0</v>
      </c>
      <c r="H30" s="82">
        <f t="shared" si="2"/>
        <v>-1376.3</v>
      </c>
      <c r="I30" s="5"/>
      <c r="J30" s="3"/>
    </row>
    <row r="31" spans="1:10" ht="112.5">
      <c r="A31" s="46" t="s">
        <v>92</v>
      </c>
      <c r="B31" s="47">
        <v>140.5</v>
      </c>
      <c r="C31" s="47">
        <f t="shared" si="0"/>
        <v>-8.4000000000000057</v>
      </c>
      <c r="D31" s="47">
        <v>132.1</v>
      </c>
      <c r="E31" s="95" t="s">
        <v>150</v>
      </c>
      <c r="F31" s="82">
        <f t="shared" si="3"/>
        <v>-8.4000000000000057</v>
      </c>
      <c r="G31" s="82">
        <v>0</v>
      </c>
      <c r="H31" s="82">
        <f t="shared" si="2"/>
        <v>-8.4000000000000057</v>
      </c>
      <c r="I31" s="5"/>
      <c r="J31" s="3"/>
    </row>
    <row r="32" spans="1:10" ht="112.5">
      <c r="A32" s="46" t="s">
        <v>48</v>
      </c>
      <c r="B32" s="47">
        <v>113.5</v>
      </c>
      <c r="C32" s="47">
        <f t="shared" si="0"/>
        <v>-6.7999999999999972</v>
      </c>
      <c r="D32" s="47">
        <v>106.7</v>
      </c>
      <c r="E32" s="98" t="s">
        <v>151</v>
      </c>
      <c r="F32" s="82">
        <f t="shared" si="3"/>
        <v>-6.7999999999999972</v>
      </c>
      <c r="G32" s="82">
        <v>0</v>
      </c>
      <c r="H32" s="82">
        <f t="shared" si="2"/>
        <v>-6.7999999999999972</v>
      </c>
      <c r="I32" s="5"/>
      <c r="J32" s="3"/>
    </row>
    <row r="33" spans="1:10" ht="153" customHeight="1">
      <c r="A33" s="46" t="s">
        <v>69</v>
      </c>
      <c r="B33" s="47">
        <v>660</v>
      </c>
      <c r="C33" s="47">
        <f t="shared" si="0"/>
        <v>-660</v>
      </c>
      <c r="D33" s="47">
        <v>0</v>
      </c>
      <c r="E33" s="98" t="s">
        <v>169</v>
      </c>
      <c r="F33" s="82">
        <f t="shared" ref="F33:F35" si="7">C33</f>
        <v>-660</v>
      </c>
      <c r="G33" s="82">
        <v>0</v>
      </c>
      <c r="H33" s="82">
        <f t="shared" ref="H33:H35" si="8">F33</f>
        <v>-660</v>
      </c>
      <c r="I33" s="5"/>
      <c r="J33" s="3"/>
    </row>
    <row r="34" spans="1:10" ht="93.75">
      <c r="A34" s="46" t="s">
        <v>93</v>
      </c>
      <c r="B34" s="47">
        <v>575</v>
      </c>
      <c r="C34" s="47">
        <f t="shared" si="0"/>
        <v>-575</v>
      </c>
      <c r="D34" s="47">
        <v>0</v>
      </c>
      <c r="E34" s="98" t="s">
        <v>170</v>
      </c>
      <c r="F34" s="82">
        <f t="shared" si="7"/>
        <v>-575</v>
      </c>
      <c r="G34" s="82">
        <v>0</v>
      </c>
      <c r="H34" s="82">
        <f t="shared" si="8"/>
        <v>-575</v>
      </c>
      <c r="I34" s="5"/>
      <c r="J34" s="3"/>
    </row>
    <row r="35" spans="1:10" ht="112.5">
      <c r="A35" s="46" t="s">
        <v>94</v>
      </c>
      <c r="B35" s="47">
        <v>8030.6</v>
      </c>
      <c r="C35" s="47">
        <f t="shared" si="0"/>
        <v>-8</v>
      </c>
      <c r="D35" s="47">
        <v>8022.6</v>
      </c>
      <c r="E35" s="98" t="s">
        <v>194</v>
      </c>
      <c r="F35" s="82">
        <f t="shared" si="7"/>
        <v>-8</v>
      </c>
      <c r="G35" s="82">
        <v>0</v>
      </c>
      <c r="H35" s="82">
        <f t="shared" si="8"/>
        <v>-8</v>
      </c>
      <c r="I35" s="5"/>
      <c r="J35" s="3"/>
    </row>
    <row r="36" spans="1:10" ht="48.75" customHeight="1">
      <c r="A36" s="46" t="s">
        <v>95</v>
      </c>
      <c r="B36" s="47">
        <v>175.8</v>
      </c>
      <c r="C36" s="47">
        <f t="shared" si="0"/>
        <v>-175.8</v>
      </c>
      <c r="D36" s="47">
        <v>0</v>
      </c>
      <c r="E36" s="119" t="s">
        <v>206</v>
      </c>
      <c r="F36" s="82">
        <f t="shared" si="1"/>
        <v>-175.8</v>
      </c>
      <c r="G36" s="82">
        <v>0</v>
      </c>
      <c r="H36" s="82">
        <f t="shared" si="2"/>
        <v>-175.8</v>
      </c>
      <c r="I36" s="5"/>
      <c r="J36" s="3"/>
    </row>
    <row r="37" spans="1:10" ht="48.75" customHeight="1">
      <c r="A37" s="46" t="s">
        <v>42</v>
      </c>
      <c r="B37" s="47">
        <v>915.5</v>
      </c>
      <c r="C37" s="47">
        <f>D37-B37</f>
        <v>-915.5</v>
      </c>
      <c r="D37" s="46" t="s">
        <v>141</v>
      </c>
      <c r="E37" s="119"/>
      <c r="F37" s="54">
        <f>C37</f>
        <v>-915.5</v>
      </c>
      <c r="G37" s="54">
        <v>0</v>
      </c>
      <c r="H37" s="82">
        <f t="shared" si="2"/>
        <v>-915.5</v>
      </c>
      <c r="I37" s="5"/>
      <c r="J37" s="3"/>
    </row>
    <row r="38" spans="1:10" ht="116.25" customHeight="1">
      <c r="A38" s="46" t="s">
        <v>40</v>
      </c>
      <c r="B38" s="47">
        <v>380</v>
      </c>
      <c r="C38" s="47">
        <f>D38-B38</f>
        <v>-380</v>
      </c>
      <c r="D38" s="46" t="s">
        <v>141</v>
      </c>
      <c r="E38" s="96" t="s">
        <v>205</v>
      </c>
      <c r="F38" s="54">
        <f>C38</f>
        <v>-380</v>
      </c>
      <c r="G38" s="54">
        <v>0</v>
      </c>
      <c r="H38" s="82">
        <f t="shared" si="2"/>
        <v>-380</v>
      </c>
      <c r="I38" s="5"/>
      <c r="J38" s="3"/>
    </row>
    <row r="39" spans="1:10" ht="81" customHeight="1">
      <c r="A39" s="24" t="s">
        <v>10</v>
      </c>
      <c r="B39" s="45">
        <v>792699.3</v>
      </c>
      <c r="C39" s="45">
        <f>D39-B39</f>
        <v>-142273.20000000007</v>
      </c>
      <c r="D39" s="45">
        <v>650426.1</v>
      </c>
      <c r="E39" s="20"/>
      <c r="F39" s="48">
        <f>C39</f>
        <v>-142273.20000000007</v>
      </c>
      <c r="G39" s="48">
        <f>SUM(G9:G9)</f>
        <v>0</v>
      </c>
      <c r="H39" s="48">
        <v>-142273.20000000001</v>
      </c>
      <c r="I39" s="5"/>
      <c r="J39" s="3"/>
    </row>
    <row r="40" spans="1:10" ht="16.5">
      <c r="A40" s="120" t="s">
        <v>11</v>
      </c>
      <c r="B40" s="121"/>
      <c r="C40" s="121"/>
      <c r="D40" s="121"/>
      <c r="E40" s="121"/>
      <c r="F40" s="121"/>
      <c r="G40" s="121"/>
      <c r="H40" s="122"/>
      <c r="I40" s="5"/>
      <c r="J40" s="5"/>
    </row>
    <row r="41" spans="1:10" ht="15.75" customHeight="1">
      <c r="A41" s="116" t="s">
        <v>0</v>
      </c>
      <c r="B41" s="105" t="s">
        <v>72</v>
      </c>
      <c r="C41" s="103" t="s">
        <v>1</v>
      </c>
      <c r="D41" s="105" t="s">
        <v>35</v>
      </c>
      <c r="E41" s="104" t="s">
        <v>2</v>
      </c>
      <c r="F41" s="104" t="s">
        <v>4</v>
      </c>
      <c r="G41" s="104"/>
      <c r="H41" s="104"/>
      <c r="I41" s="5"/>
      <c r="J41" s="5"/>
    </row>
    <row r="42" spans="1:10" ht="73.5" customHeight="1">
      <c r="A42" s="116"/>
      <c r="B42" s="105"/>
      <c r="C42" s="103"/>
      <c r="D42" s="105"/>
      <c r="E42" s="104"/>
      <c r="F42" s="23" t="s">
        <v>3</v>
      </c>
      <c r="G42" s="23" t="s">
        <v>22</v>
      </c>
      <c r="H42" s="6" t="s">
        <v>5</v>
      </c>
      <c r="I42" s="5"/>
      <c r="J42" s="5"/>
    </row>
    <row r="43" spans="1:10" ht="57.75" customHeight="1">
      <c r="A43" s="74" t="s">
        <v>36</v>
      </c>
      <c r="B43" s="47">
        <v>1000.6</v>
      </c>
      <c r="C43" s="47">
        <f t="shared" ref="C43:C46" si="9">D43-B43</f>
        <v>-1000.6</v>
      </c>
      <c r="D43" s="47">
        <v>0</v>
      </c>
      <c r="E43" s="119" t="s">
        <v>162</v>
      </c>
      <c r="F43" s="82">
        <f t="shared" ref="F43:F46" si="10">C43</f>
        <v>-1000.6</v>
      </c>
      <c r="G43" s="82">
        <v>0</v>
      </c>
      <c r="H43" s="53">
        <f t="shared" ref="H43:H46" si="11">F43</f>
        <v>-1000.6</v>
      </c>
      <c r="I43" s="5"/>
      <c r="J43" s="3"/>
    </row>
    <row r="44" spans="1:10" ht="57.75" customHeight="1">
      <c r="A44" s="74" t="s">
        <v>50</v>
      </c>
      <c r="B44" s="47">
        <v>31.3</v>
      </c>
      <c r="C44" s="47">
        <f t="shared" si="9"/>
        <v>-31.3</v>
      </c>
      <c r="D44" s="47">
        <v>0</v>
      </c>
      <c r="E44" s="119"/>
      <c r="F44" s="82">
        <f t="shared" si="10"/>
        <v>-31.3</v>
      </c>
      <c r="G44" s="82">
        <v>0</v>
      </c>
      <c r="H44" s="53">
        <f t="shared" si="11"/>
        <v>-31.3</v>
      </c>
      <c r="I44" s="5"/>
      <c r="J44" s="3"/>
    </row>
    <row r="45" spans="1:10" ht="131.25">
      <c r="A45" s="71" t="s">
        <v>96</v>
      </c>
      <c r="B45" s="47">
        <v>4.3</v>
      </c>
      <c r="C45" s="47">
        <f t="shared" si="9"/>
        <v>-4.3</v>
      </c>
      <c r="D45" s="47">
        <v>0</v>
      </c>
      <c r="E45" s="87" t="s">
        <v>163</v>
      </c>
      <c r="F45" s="82">
        <f t="shared" si="10"/>
        <v>-4.3</v>
      </c>
      <c r="G45" s="82">
        <v>0</v>
      </c>
      <c r="H45" s="53">
        <f t="shared" si="11"/>
        <v>-4.3</v>
      </c>
      <c r="I45" s="5"/>
      <c r="J45" s="3"/>
    </row>
    <row r="46" spans="1:10" ht="93.75">
      <c r="A46" s="85" t="s">
        <v>51</v>
      </c>
      <c r="B46" s="47">
        <v>10887.2</v>
      </c>
      <c r="C46" s="47">
        <f t="shared" si="9"/>
        <v>-1972.6000000000004</v>
      </c>
      <c r="D46" s="47">
        <v>8914.6</v>
      </c>
      <c r="E46" s="73" t="s">
        <v>140</v>
      </c>
      <c r="F46" s="82">
        <f t="shared" si="10"/>
        <v>-1972.6000000000004</v>
      </c>
      <c r="G46" s="82">
        <v>0</v>
      </c>
      <c r="H46" s="53">
        <f t="shared" si="11"/>
        <v>-1972.6000000000004</v>
      </c>
      <c r="I46" s="5"/>
      <c r="J46" s="3"/>
    </row>
    <row r="47" spans="1:10" ht="81.75" customHeight="1">
      <c r="A47" s="24" t="s">
        <v>12</v>
      </c>
      <c r="B47" s="12">
        <v>30247.3</v>
      </c>
      <c r="C47" s="12">
        <f>D47-B47</f>
        <v>-3008.7999999999993</v>
      </c>
      <c r="D47" s="12">
        <v>27238.5</v>
      </c>
      <c r="E47" s="32"/>
      <c r="F47" s="14">
        <f>C47</f>
        <v>-3008.7999999999993</v>
      </c>
      <c r="G47" s="14">
        <f>SUM(G43:G46)</f>
        <v>0</v>
      </c>
      <c r="H47" s="14">
        <f>SUM(H43:H46)</f>
        <v>-3008.8</v>
      </c>
      <c r="I47" s="5"/>
      <c r="J47" s="5"/>
    </row>
    <row r="48" spans="1:10" ht="18" customHeight="1">
      <c r="A48" s="120" t="s">
        <v>13</v>
      </c>
      <c r="B48" s="121"/>
      <c r="C48" s="121"/>
      <c r="D48" s="121"/>
      <c r="E48" s="121"/>
      <c r="F48" s="121"/>
      <c r="G48" s="121"/>
      <c r="H48" s="122"/>
      <c r="I48" s="5"/>
      <c r="J48" s="5"/>
    </row>
    <row r="49" spans="1:10" ht="21.75" customHeight="1">
      <c r="A49" s="116" t="s">
        <v>0</v>
      </c>
      <c r="B49" s="105" t="s">
        <v>72</v>
      </c>
      <c r="C49" s="103" t="s">
        <v>1</v>
      </c>
      <c r="D49" s="105" t="s">
        <v>35</v>
      </c>
      <c r="E49" s="104" t="s">
        <v>2</v>
      </c>
      <c r="F49" s="104" t="s">
        <v>4</v>
      </c>
      <c r="G49" s="104"/>
      <c r="H49" s="104"/>
      <c r="I49" s="5"/>
      <c r="J49" s="5"/>
    </row>
    <row r="50" spans="1:10" ht="72" customHeight="1">
      <c r="A50" s="116"/>
      <c r="B50" s="105"/>
      <c r="C50" s="103"/>
      <c r="D50" s="105"/>
      <c r="E50" s="104"/>
      <c r="F50" s="23" t="s">
        <v>3</v>
      </c>
      <c r="G50" s="23" t="s">
        <v>22</v>
      </c>
      <c r="H50" s="6" t="s">
        <v>5</v>
      </c>
      <c r="I50" s="5"/>
      <c r="J50" s="5"/>
    </row>
    <row r="51" spans="1:10" ht="51" customHeight="1">
      <c r="A51" s="46" t="s">
        <v>97</v>
      </c>
      <c r="B51" s="47">
        <v>110.2</v>
      </c>
      <c r="C51" s="47">
        <f t="shared" ref="C51:C91" si="12">D51-B51</f>
        <v>-110.2</v>
      </c>
      <c r="D51" s="47">
        <v>0</v>
      </c>
      <c r="E51" s="101" t="s">
        <v>152</v>
      </c>
      <c r="F51" s="82">
        <f t="shared" ref="F51:F91" si="13">C51</f>
        <v>-110.2</v>
      </c>
      <c r="G51" s="82">
        <v>0</v>
      </c>
      <c r="H51" s="82">
        <f t="shared" ref="H51:H91" si="14">F51</f>
        <v>-110.2</v>
      </c>
      <c r="I51" s="5"/>
      <c r="J51" s="3"/>
    </row>
    <row r="52" spans="1:10" ht="51" customHeight="1">
      <c r="A52" s="46" t="s">
        <v>37</v>
      </c>
      <c r="B52" s="47">
        <v>706.5</v>
      </c>
      <c r="C52" s="47">
        <f t="shared" si="12"/>
        <v>-706.5</v>
      </c>
      <c r="D52" s="47">
        <v>0</v>
      </c>
      <c r="E52" s="102"/>
      <c r="F52" s="82">
        <f t="shared" si="13"/>
        <v>-706.5</v>
      </c>
      <c r="G52" s="82">
        <v>0</v>
      </c>
      <c r="H52" s="82">
        <f t="shared" si="14"/>
        <v>-706.5</v>
      </c>
      <c r="I52" s="5"/>
      <c r="J52" s="3"/>
    </row>
    <row r="53" spans="1:10" ht="93.75">
      <c r="A53" s="46" t="s">
        <v>52</v>
      </c>
      <c r="B53" s="47">
        <v>408.4</v>
      </c>
      <c r="C53" s="47">
        <f t="shared" si="12"/>
        <v>1725.6999999999998</v>
      </c>
      <c r="D53" s="47">
        <v>2134.1</v>
      </c>
      <c r="E53" s="98" t="s">
        <v>207</v>
      </c>
      <c r="F53" s="82">
        <f t="shared" si="13"/>
        <v>1725.6999999999998</v>
      </c>
      <c r="G53" s="82">
        <v>0</v>
      </c>
      <c r="H53" s="82">
        <f t="shared" si="14"/>
        <v>1725.6999999999998</v>
      </c>
      <c r="I53" s="5"/>
      <c r="J53" s="3"/>
    </row>
    <row r="54" spans="1:10" ht="47.25" customHeight="1">
      <c r="A54" s="46" t="s">
        <v>98</v>
      </c>
      <c r="B54" s="47">
        <v>286.7</v>
      </c>
      <c r="C54" s="47">
        <f t="shared" si="12"/>
        <v>-286.7</v>
      </c>
      <c r="D54" s="47">
        <v>0</v>
      </c>
      <c r="E54" s="101" t="s">
        <v>195</v>
      </c>
      <c r="F54" s="82">
        <f t="shared" si="13"/>
        <v>-286.7</v>
      </c>
      <c r="G54" s="82">
        <v>0</v>
      </c>
      <c r="H54" s="82">
        <f t="shared" si="14"/>
        <v>-286.7</v>
      </c>
      <c r="I54" s="5"/>
      <c r="J54" s="3"/>
    </row>
    <row r="55" spans="1:10" ht="47.25" customHeight="1">
      <c r="A55" s="46" t="s">
        <v>99</v>
      </c>
      <c r="B55" s="47">
        <v>86.6</v>
      </c>
      <c r="C55" s="47">
        <f t="shared" si="12"/>
        <v>-86.6</v>
      </c>
      <c r="D55" s="47">
        <v>0</v>
      </c>
      <c r="E55" s="106"/>
      <c r="F55" s="82">
        <f t="shared" si="13"/>
        <v>-86.6</v>
      </c>
      <c r="G55" s="82">
        <v>0</v>
      </c>
      <c r="H55" s="82">
        <f t="shared" si="14"/>
        <v>-86.6</v>
      </c>
      <c r="I55" s="5"/>
      <c r="J55" s="3"/>
    </row>
    <row r="56" spans="1:10" ht="47.25" customHeight="1">
      <c r="A56" s="46" t="s">
        <v>100</v>
      </c>
      <c r="B56" s="47">
        <v>209</v>
      </c>
      <c r="C56" s="47">
        <f t="shared" si="12"/>
        <v>-209</v>
      </c>
      <c r="D56" s="47">
        <v>0</v>
      </c>
      <c r="E56" s="102"/>
      <c r="F56" s="82">
        <f t="shared" si="13"/>
        <v>-209</v>
      </c>
      <c r="G56" s="82">
        <v>0</v>
      </c>
      <c r="H56" s="82">
        <f t="shared" si="14"/>
        <v>-209</v>
      </c>
      <c r="I56" s="5"/>
      <c r="J56" s="3"/>
    </row>
    <row r="57" spans="1:10" ht="112.5">
      <c r="A57" s="46" t="s">
        <v>101</v>
      </c>
      <c r="B57" s="47">
        <v>0</v>
      </c>
      <c r="C57" s="47">
        <f t="shared" si="12"/>
        <v>17332.2</v>
      </c>
      <c r="D57" s="47">
        <v>17332.2</v>
      </c>
      <c r="E57" s="98" t="s">
        <v>153</v>
      </c>
      <c r="F57" s="82">
        <f t="shared" si="13"/>
        <v>17332.2</v>
      </c>
      <c r="G57" s="82">
        <v>0</v>
      </c>
      <c r="H57" s="82">
        <f t="shared" si="14"/>
        <v>17332.2</v>
      </c>
      <c r="I57" s="5"/>
      <c r="J57" s="3"/>
    </row>
    <row r="58" spans="1:10" ht="16.5">
      <c r="A58" s="46" t="s">
        <v>102</v>
      </c>
      <c r="B58" s="47">
        <v>5.3</v>
      </c>
      <c r="C58" s="47">
        <f t="shared" si="12"/>
        <v>-5.3</v>
      </c>
      <c r="D58" s="47">
        <v>0</v>
      </c>
      <c r="E58" s="101" t="s">
        <v>200</v>
      </c>
      <c r="F58" s="82">
        <f t="shared" si="13"/>
        <v>-5.3</v>
      </c>
      <c r="G58" s="82">
        <v>0</v>
      </c>
      <c r="H58" s="82">
        <f t="shared" si="14"/>
        <v>-5.3</v>
      </c>
      <c r="I58" s="5"/>
      <c r="J58" s="3"/>
    </row>
    <row r="59" spans="1:10" ht="18.75" customHeight="1">
      <c r="A59" s="46" t="s">
        <v>103</v>
      </c>
      <c r="B59" s="47">
        <v>520</v>
      </c>
      <c r="C59" s="47">
        <f t="shared" si="12"/>
        <v>-520</v>
      </c>
      <c r="D59" s="47">
        <v>0</v>
      </c>
      <c r="E59" s="106"/>
      <c r="F59" s="82">
        <f t="shared" si="13"/>
        <v>-520</v>
      </c>
      <c r="G59" s="82">
        <v>0</v>
      </c>
      <c r="H59" s="82">
        <f t="shared" si="14"/>
        <v>-520</v>
      </c>
      <c r="I59" s="5"/>
      <c r="J59" s="3"/>
    </row>
    <row r="60" spans="1:10" ht="18.75" customHeight="1">
      <c r="A60" s="46" t="s">
        <v>104</v>
      </c>
      <c r="B60" s="47">
        <v>570.29999999999995</v>
      </c>
      <c r="C60" s="47">
        <f t="shared" si="12"/>
        <v>-570.29999999999995</v>
      </c>
      <c r="D60" s="47">
        <v>0</v>
      </c>
      <c r="E60" s="106"/>
      <c r="F60" s="82">
        <f t="shared" si="13"/>
        <v>-570.29999999999995</v>
      </c>
      <c r="G60" s="82">
        <v>0</v>
      </c>
      <c r="H60" s="82">
        <f t="shared" si="14"/>
        <v>-570.29999999999995</v>
      </c>
      <c r="I60" s="5"/>
      <c r="J60" s="3"/>
    </row>
    <row r="61" spans="1:10" ht="18.75" customHeight="1">
      <c r="A61" s="46" t="s">
        <v>105</v>
      </c>
      <c r="B61" s="47">
        <v>2675.7</v>
      </c>
      <c r="C61" s="47">
        <f t="shared" si="12"/>
        <v>-2675.7</v>
      </c>
      <c r="D61" s="47">
        <v>0</v>
      </c>
      <c r="E61" s="106"/>
      <c r="F61" s="82">
        <f t="shared" si="13"/>
        <v>-2675.7</v>
      </c>
      <c r="G61" s="82">
        <v>0</v>
      </c>
      <c r="H61" s="82">
        <f t="shared" si="14"/>
        <v>-2675.7</v>
      </c>
      <c r="I61" s="5"/>
      <c r="J61" s="3"/>
    </row>
    <row r="62" spans="1:10" ht="18.75" customHeight="1">
      <c r="A62" s="46" t="s">
        <v>106</v>
      </c>
      <c r="B62" s="47">
        <v>808.1</v>
      </c>
      <c r="C62" s="47">
        <f t="shared" si="12"/>
        <v>-808.1</v>
      </c>
      <c r="D62" s="47">
        <v>0</v>
      </c>
      <c r="E62" s="106"/>
      <c r="F62" s="82">
        <f t="shared" si="13"/>
        <v>-808.1</v>
      </c>
      <c r="G62" s="82">
        <v>0</v>
      </c>
      <c r="H62" s="82">
        <f t="shared" si="14"/>
        <v>-808.1</v>
      </c>
      <c r="I62" s="5"/>
      <c r="J62" s="3"/>
    </row>
    <row r="63" spans="1:10" ht="18.75" customHeight="1">
      <c r="A63" s="46" t="s">
        <v>107</v>
      </c>
      <c r="B63" s="47">
        <v>4295.6000000000004</v>
      </c>
      <c r="C63" s="47">
        <f t="shared" si="12"/>
        <v>-4295.6000000000004</v>
      </c>
      <c r="D63" s="47">
        <v>0</v>
      </c>
      <c r="E63" s="106"/>
      <c r="F63" s="82">
        <f t="shared" si="13"/>
        <v>-4295.6000000000004</v>
      </c>
      <c r="G63" s="82">
        <v>0</v>
      </c>
      <c r="H63" s="82">
        <f t="shared" si="14"/>
        <v>-4295.6000000000004</v>
      </c>
      <c r="I63" s="5"/>
      <c r="J63" s="3"/>
    </row>
    <row r="64" spans="1:10" ht="18.75" customHeight="1">
      <c r="A64" s="46" t="s">
        <v>53</v>
      </c>
      <c r="B64" s="47">
        <v>22618.400000000001</v>
      </c>
      <c r="C64" s="47">
        <f t="shared" si="12"/>
        <v>-22618.400000000001</v>
      </c>
      <c r="D64" s="47">
        <v>0</v>
      </c>
      <c r="E64" s="106"/>
      <c r="F64" s="82">
        <f t="shared" si="13"/>
        <v>-22618.400000000001</v>
      </c>
      <c r="G64" s="82">
        <v>0</v>
      </c>
      <c r="H64" s="82">
        <f t="shared" si="14"/>
        <v>-22618.400000000001</v>
      </c>
      <c r="I64" s="5"/>
      <c r="J64" s="3"/>
    </row>
    <row r="65" spans="1:10" ht="18.75" customHeight="1">
      <c r="A65" s="46" t="s">
        <v>55</v>
      </c>
      <c r="B65" s="47">
        <v>6741.4</v>
      </c>
      <c r="C65" s="47">
        <f t="shared" si="12"/>
        <v>-6741.4</v>
      </c>
      <c r="D65" s="47">
        <v>0</v>
      </c>
      <c r="E65" s="106"/>
      <c r="F65" s="82">
        <f t="shared" si="13"/>
        <v>-6741.4</v>
      </c>
      <c r="G65" s="82">
        <v>0</v>
      </c>
      <c r="H65" s="82">
        <f t="shared" si="14"/>
        <v>-6741.4</v>
      </c>
      <c r="I65" s="5"/>
      <c r="J65" s="3"/>
    </row>
    <row r="66" spans="1:10" ht="18.75" customHeight="1">
      <c r="A66" s="46" t="s">
        <v>54</v>
      </c>
      <c r="B66" s="47">
        <v>12440.1</v>
      </c>
      <c r="C66" s="47">
        <f t="shared" si="12"/>
        <v>-12440.1</v>
      </c>
      <c r="D66" s="47">
        <v>0</v>
      </c>
      <c r="E66" s="106"/>
      <c r="F66" s="82">
        <f t="shared" si="13"/>
        <v>-12440.1</v>
      </c>
      <c r="G66" s="82">
        <v>0</v>
      </c>
      <c r="H66" s="82">
        <f t="shared" si="14"/>
        <v>-12440.1</v>
      </c>
      <c r="I66" s="5"/>
      <c r="J66" s="3"/>
    </row>
    <row r="67" spans="1:10" ht="16.5">
      <c r="A67" s="46" t="s">
        <v>108</v>
      </c>
      <c r="B67" s="47">
        <v>0</v>
      </c>
      <c r="C67" s="47">
        <f t="shared" si="12"/>
        <v>100189.7</v>
      </c>
      <c r="D67" s="47">
        <v>100189.7</v>
      </c>
      <c r="E67" s="106"/>
      <c r="F67" s="82">
        <f t="shared" si="13"/>
        <v>100189.7</v>
      </c>
      <c r="G67" s="82">
        <v>0</v>
      </c>
      <c r="H67" s="82">
        <f t="shared" si="14"/>
        <v>100189.7</v>
      </c>
      <c r="I67" s="5"/>
      <c r="J67" s="3"/>
    </row>
    <row r="68" spans="1:10" ht="18.75" customHeight="1">
      <c r="A68" s="46" t="s">
        <v>56</v>
      </c>
      <c r="B68" s="47">
        <v>3563.7</v>
      </c>
      <c r="C68" s="47">
        <f t="shared" si="12"/>
        <v>27227.599999999999</v>
      </c>
      <c r="D68" s="47">
        <v>30791.3</v>
      </c>
      <c r="E68" s="106"/>
      <c r="F68" s="82">
        <f t="shared" si="13"/>
        <v>27227.599999999999</v>
      </c>
      <c r="G68" s="82">
        <v>0</v>
      </c>
      <c r="H68" s="82">
        <f t="shared" si="14"/>
        <v>27227.599999999999</v>
      </c>
      <c r="I68" s="5"/>
      <c r="J68" s="3"/>
    </row>
    <row r="69" spans="1:10" ht="18.75" customHeight="1">
      <c r="A69" s="46" t="s">
        <v>109</v>
      </c>
      <c r="B69" s="47">
        <v>495.8</v>
      </c>
      <c r="C69" s="47">
        <f t="shared" si="12"/>
        <v>-495.8</v>
      </c>
      <c r="D69" s="47">
        <v>0</v>
      </c>
      <c r="E69" s="102"/>
      <c r="F69" s="82">
        <f t="shared" si="13"/>
        <v>-495.8</v>
      </c>
      <c r="G69" s="82">
        <v>0</v>
      </c>
      <c r="H69" s="82">
        <f t="shared" si="14"/>
        <v>-495.8</v>
      </c>
      <c r="I69" s="5"/>
      <c r="J69" s="3"/>
    </row>
    <row r="70" spans="1:10" ht="75">
      <c r="A70" s="46" t="s">
        <v>39</v>
      </c>
      <c r="B70" s="47">
        <v>208.3</v>
      </c>
      <c r="C70" s="47">
        <f t="shared" si="12"/>
        <v>-208.3</v>
      </c>
      <c r="D70" s="47">
        <v>0</v>
      </c>
      <c r="E70" s="87" t="s">
        <v>154</v>
      </c>
      <c r="F70" s="82">
        <f t="shared" si="13"/>
        <v>-208.3</v>
      </c>
      <c r="G70" s="82">
        <v>0</v>
      </c>
      <c r="H70" s="82">
        <f t="shared" si="14"/>
        <v>-208.3</v>
      </c>
      <c r="I70" s="5"/>
      <c r="J70" s="3"/>
    </row>
    <row r="71" spans="1:10" ht="93.75">
      <c r="A71" s="46" t="s">
        <v>110</v>
      </c>
      <c r="B71" s="47">
        <v>0</v>
      </c>
      <c r="C71" s="47">
        <f t="shared" si="12"/>
        <v>8220.6</v>
      </c>
      <c r="D71" s="47">
        <v>8220.6</v>
      </c>
      <c r="E71" s="87" t="s">
        <v>155</v>
      </c>
      <c r="F71" s="82">
        <f t="shared" si="13"/>
        <v>8220.6</v>
      </c>
      <c r="G71" s="82">
        <v>0</v>
      </c>
      <c r="H71" s="82">
        <f t="shared" si="14"/>
        <v>8220.6</v>
      </c>
      <c r="I71" s="5"/>
      <c r="J71" s="3"/>
    </row>
    <row r="72" spans="1:10" ht="75">
      <c r="A72" s="46" t="s">
        <v>58</v>
      </c>
      <c r="B72" s="47">
        <v>1696.5</v>
      </c>
      <c r="C72" s="47">
        <f t="shared" si="12"/>
        <v>-1696.5</v>
      </c>
      <c r="D72" s="47">
        <v>0</v>
      </c>
      <c r="E72" s="87" t="s">
        <v>156</v>
      </c>
      <c r="F72" s="82">
        <f t="shared" si="13"/>
        <v>-1696.5</v>
      </c>
      <c r="G72" s="82">
        <v>0</v>
      </c>
      <c r="H72" s="82">
        <f t="shared" si="14"/>
        <v>-1696.5</v>
      </c>
      <c r="I72" s="5"/>
      <c r="J72" s="3"/>
    </row>
    <row r="73" spans="1:10" ht="60" customHeight="1">
      <c r="A73" s="46" t="s">
        <v>59</v>
      </c>
      <c r="B73" s="47">
        <v>0</v>
      </c>
      <c r="C73" s="47">
        <f t="shared" si="12"/>
        <v>63883.7</v>
      </c>
      <c r="D73" s="47">
        <v>63883.7</v>
      </c>
      <c r="E73" s="101" t="s">
        <v>208</v>
      </c>
      <c r="F73" s="82">
        <f t="shared" si="13"/>
        <v>63883.7</v>
      </c>
      <c r="G73" s="82">
        <v>0</v>
      </c>
      <c r="H73" s="82">
        <f t="shared" si="14"/>
        <v>63883.7</v>
      </c>
      <c r="I73" s="5"/>
      <c r="J73" s="3"/>
    </row>
    <row r="74" spans="1:10" ht="60" customHeight="1">
      <c r="A74" s="46" t="s">
        <v>33</v>
      </c>
      <c r="B74" s="47">
        <v>946.2</v>
      </c>
      <c r="C74" s="47">
        <f t="shared" ref="C74:C77" si="15">D74-B74</f>
        <v>-721.2</v>
      </c>
      <c r="D74" s="47">
        <v>225</v>
      </c>
      <c r="E74" s="102"/>
      <c r="F74" s="82">
        <f t="shared" ref="F74:F77" si="16">C74</f>
        <v>-721.2</v>
      </c>
      <c r="G74" s="82">
        <v>0</v>
      </c>
      <c r="H74" s="82">
        <f t="shared" ref="H74:H77" si="17">F74</f>
        <v>-721.2</v>
      </c>
      <c r="I74" s="5"/>
      <c r="J74" s="3"/>
    </row>
    <row r="75" spans="1:10" ht="18.75" customHeight="1">
      <c r="A75" s="46" t="s">
        <v>111</v>
      </c>
      <c r="B75" s="47">
        <v>2725</v>
      </c>
      <c r="C75" s="47">
        <f t="shared" si="15"/>
        <v>-2725</v>
      </c>
      <c r="D75" s="47">
        <v>0</v>
      </c>
      <c r="E75" s="101" t="s">
        <v>209</v>
      </c>
      <c r="F75" s="82">
        <f>C75</f>
        <v>-2725</v>
      </c>
      <c r="G75" s="82">
        <v>0</v>
      </c>
      <c r="H75" s="82">
        <f t="shared" si="17"/>
        <v>-2725</v>
      </c>
      <c r="I75" s="5"/>
      <c r="J75" s="3"/>
    </row>
    <row r="76" spans="1:10" ht="18.75" customHeight="1">
      <c r="A76" s="46" t="s">
        <v>112</v>
      </c>
      <c r="B76" s="47">
        <v>822.9</v>
      </c>
      <c r="C76" s="47">
        <f t="shared" si="15"/>
        <v>-822.9</v>
      </c>
      <c r="D76" s="47">
        <v>0</v>
      </c>
      <c r="E76" s="106"/>
      <c r="F76" s="82">
        <f t="shared" si="16"/>
        <v>-822.9</v>
      </c>
      <c r="G76" s="82">
        <v>0</v>
      </c>
      <c r="H76" s="82">
        <f t="shared" si="17"/>
        <v>-822.9</v>
      </c>
      <c r="I76" s="5"/>
      <c r="J76" s="3"/>
    </row>
    <row r="77" spans="1:10" ht="18.75" customHeight="1">
      <c r="A77" s="46" t="s">
        <v>114</v>
      </c>
      <c r="B77" s="47">
        <v>656.1</v>
      </c>
      <c r="C77" s="47">
        <f t="shared" si="15"/>
        <v>-656.1</v>
      </c>
      <c r="D77" s="47">
        <v>0</v>
      </c>
      <c r="E77" s="106"/>
      <c r="F77" s="82">
        <f t="shared" si="16"/>
        <v>-656.1</v>
      </c>
      <c r="G77" s="82">
        <v>0</v>
      </c>
      <c r="H77" s="82">
        <f t="shared" si="17"/>
        <v>-656.1</v>
      </c>
      <c r="I77" s="5"/>
      <c r="J77" s="3"/>
    </row>
    <row r="78" spans="1:10" ht="18.75" customHeight="1">
      <c r="A78" s="46" t="s">
        <v>113</v>
      </c>
      <c r="B78" s="47">
        <v>366</v>
      </c>
      <c r="C78" s="47">
        <f t="shared" si="12"/>
        <v>-366</v>
      </c>
      <c r="D78" s="47">
        <v>0</v>
      </c>
      <c r="E78" s="106"/>
      <c r="F78" s="82">
        <f t="shared" si="13"/>
        <v>-366</v>
      </c>
      <c r="G78" s="82">
        <v>0</v>
      </c>
      <c r="H78" s="82">
        <f t="shared" si="14"/>
        <v>-366</v>
      </c>
      <c r="I78" s="5"/>
      <c r="J78" s="3"/>
    </row>
    <row r="79" spans="1:10" ht="18.75" customHeight="1">
      <c r="A79" s="46" t="s">
        <v>117</v>
      </c>
      <c r="B79" s="47">
        <v>4561.2</v>
      </c>
      <c r="C79" s="47">
        <f t="shared" ref="C79:C83" si="18">D79-B79</f>
        <v>-4561.2</v>
      </c>
      <c r="D79" s="47">
        <v>0</v>
      </c>
      <c r="E79" s="106"/>
      <c r="F79" s="82">
        <f t="shared" ref="F79:F83" si="19">C79</f>
        <v>-4561.2</v>
      </c>
      <c r="G79" s="82">
        <v>0</v>
      </c>
      <c r="H79" s="82">
        <f t="shared" ref="H79:H83" si="20">F79</f>
        <v>-4561.2</v>
      </c>
      <c r="I79" s="5"/>
      <c r="J79" s="3"/>
    </row>
    <row r="80" spans="1:10" ht="18.75" customHeight="1">
      <c r="A80" s="46" t="s">
        <v>118</v>
      </c>
      <c r="B80" s="47">
        <v>1377.5</v>
      </c>
      <c r="C80" s="47">
        <f t="shared" si="18"/>
        <v>-1377.5</v>
      </c>
      <c r="D80" s="47">
        <v>0</v>
      </c>
      <c r="E80" s="106"/>
      <c r="F80" s="82">
        <f t="shared" si="19"/>
        <v>-1377.5</v>
      </c>
      <c r="G80" s="82">
        <v>0</v>
      </c>
      <c r="H80" s="82">
        <f t="shared" si="20"/>
        <v>-1377.5</v>
      </c>
      <c r="I80" s="5"/>
      <c r="J80" s="3"/>
    </row>
    <row r="81" spans="1:11" ht="18.75" customHeight="1">
      <c r="A81" s="46" t="s">
        <v>119</v>
      </c>
      <c r="B81" s="47">
        <v>565.4</v>
      </c>
      <c r="C81" s="47">
        <f t="shared" si="18"/>
        <v>-565.4</v>
      </c>
      <c r="D81" s="47">
        <v>0</v>
      </c>
      <c r="E81" s="106"/>
      <c r="F81" s="82">
        <f t="shared" si="19"/>
        <v>-565.4</v>
      </c>
      <c r="G81" s="82">
        <v>0</v>
      </c>
      <c r="H81" s="82">
        <f t="shared" si="20"/>
        <v>-565.4</v>
      </c>
      <c r="I81" s="5"/>
      <c r="J81" s="3"/>
    </row>
    <row r="82" spans="1:11" ht="18.75" customHeight="1">
      <c r="A82" s="46" t="s">
        <v>120</v>
      </c>
      <c r="B82" s="47">
        <v>1418.9</v>
      </c>
      <c r="C82" s="47">
        <f t="shared" si="18"/>
        <v>-1418.9</v>
      </c>
      <c r="D82" s="47">
        <v>0</v>
      </c>
      <c r="E82" s="106"/>
      <c r="F82" s="82">
        <f t="shared" si="19"/>
        <v>-1418.9</v>
      </c>
      <c r="G82" s="82">
        <v>0</v>
      </c>
      <c r="H82" s="82">
        <f t="shared" si="20"/>
        <v>-1418.9</v>
      </c>
      <c r="I82" s="5"/>
      <c r="J82" s="3"/>
    </row>
    <row r="83" spans="1:11" ht="18.75" customHeight="1">
      <c r="A83" s="46" t="s">
        <v>121</v>
      </c>
      <c r="B83" s="47">
        <v>6113.3</v>
      </c>
      <c r="C83" s="47">
        <f t="shared" si="18"/>
        <v>-6113.3</v>
      </c>
      <c r="D83" s="47">
        <v>0</v>
      </c>
      <c r="E83" s="106"/>
      <c r="F83" s="82">
        <f t="shared" si="19"/>
        <v>-6113.3</v>
      </c>
      <c r="G83" s="82">
        <v>0</v>
      </c>
      <c r="H83" s="82">
        <f t="shared" si="20"/>
        <v>-6113.3</v>
      </c>
      <c r="I83" s="5"/>
      <c r="J83" s="3"/>
    </row>
    <row r="84" spans="1:11" ht="18.75" customHeight="1">
      <c r="A84" s="46" t="s">
        <v>122</v>
      </c>
      <c r="B84" s="47">
        <v>1846.2</v>
      </c>
      <c r="C84" s="47">
        <f t="shared" si="12"/>
        <v>-1846.2</v>
      </c>
      <c r="D84" s="47">
        <v>0</v>
      </c>
      <c r="E84" s="106"/>
      <c r="F84" s="82">
        <f t="shared" si="13"/>
        <v>-1846.2</v>
      </c>
      <c r="G84" s="82">
        <v>0</v>
      </c>
      <c r="H84" s="82">
        <f t="shared" si="14"/>
        <v>-1846.2</v>
      </c>
      <c r="I84" s="5"/>
      <c r="J84" s="3"/>
    </row>
    <row r="85" spans="1:11" ht="18.75" customHeight="1">
      <c r="A85" s="46" t="s">
        <v>123</v>
      </c>
      <c r="B85" s="47">
        <v>90</v>
      </c>
      <c r="C85" s="47">
        <f t="shared" si="12"/>
        <v>-90</v>
      </c>
      <c r="D85" s="47">
        <v>0</v>
      </c>
      <c r="E85" s="106"/>
      <c r="F85" s="82">
        <f t="shared" si="13"/>
        <v>-90</v>
      </c>
      <c r="G85" s="82">
        <v>0</v>
      </c>
      <c r="H85" s="82">
        <f t="shared" si="14"/>
        <v>-90</v>
      </c>
      <c r="I85" s="5"/>
      <c r="J85" s="3"/>
    </row>
    <row r="86" spans="1:11" ht="18.75" customHeight="1">
      <c r="A86" s="46" t="s">
        <v>124</v>
      </c>
      <c r="B86" s="47">
        <v>346.1</v>
      </c>
      <c r="C86" s="47">
        <f t="shared" si="12"/>
        <v>-346.1</v>
      </c>
      <c r="D86" s="47">
        <v>0</v>
      </c>
      <c r="E86" s="102"/>
      <c r="F86" s="82">
        <f t="shared" si="13"/>
        <v>-346.1</v>
      </c>
      <c r="G86" s="82">
        <v>0</v>
      </c>
      <c r="H86" s="82">
        <f t="shared" si="14"/>
        <v>-346.1</v>
      </c>
      <c r="I86" s="5"/>
      <c r="J86" s="3"/>
    </row>
    <row r="87" spans="1:11" ht="28.5" customHeight="1">
      <c r="A87" s="46" t="s">
        <v>115</v>
      </c>
      <c r="B87" s="47">
        <v>0</v>
      </c>
      <c r="C87" s="47">
        <f t="shared" si="12"/>
        <v>14895.9</v>
      </c>
      <c r="D87" s="47">
        <v>14895.9</v>
      </c>
      <c r="E87" s="101" t="s">
        <v>157</v>
      </c>
      <c r="F87" s="82">
        <f t="shared" si="13"/>
        <v>14895.9</v>
      </c>
      <c r="G87" s="82">
        <v>0</v>
      </c>
      <c r="H87" s="82">
        <f t="shared" si="14"/>
        <v>14895.9</v>
      </c>
      <c r="I87" s="5"/>
      <c r="J87" s="3"/>
    </row>
    <row r="88" spans="1:11" ht="28.5" customHeight="1">
      <c r="A88" s="46" t="s">
        <v>116</v>
      </c>
      <c r="B88" s="47">
        <v>0</v>
      </c>
      <c r="C88" s="47">
        <f t="shared" si="12"/>
        <v>8880.6</v>
      </c>
      <c r="D88" s="47">
        <v>8880.6</v>
      </c>
      <c r="E88" s="102"/>
      <c r="F88" s="82">
        <f t="shared" si="13"/>
        <v>8880.6</v>
      </c>
      <c r="G88" s="82">
        <v>0</v>
      </c>
      <c r="H88" s="82">
        <f t="shared" si="14"/>
        <v>8880.6</v>
      </c>
      <c r="I88" s="5"/>
      <c r="J88" s="3"/>
    </row>
    <row r="89" spans="1:11" ht="42.75" customHeight="1">
      <c r="A89" s="46" t="s">
        <v>125</v>
      </c>
      <c r="B89" s="47">
        <v>3577.4</v>
      </c>
      <c r="C89" s="47">
        <f t="shared" si="12"/>
        <v>-3577.4</v>
      </c>
      <c r="D89" s="47">
        <v>0</v>
      </c>
      <c r="E89" s="101" t="s">
        <v>173</v>
      </c>
      <c r="F89" s="82">
        <f t="shared" ref="F89:F90" si="21">C89</f>
        <v>-3577.4</v>
      </c>
      <c r="G89" s="82">
        <v>0</v>
      </c>
      <c r="H89" s="82">
        <f t="shared" ref="H89:H90" si="22">F89</f>
        <v>-3577.4</v>
      </c>
      <c r="I89" s="5"/>
      <c r="J89" s="3"/>
    </row>
    <row r="90" spans="1:11" ht="42.75" customHeight="1">
      <c r="A90" s="46" t="s">
        <v>126</v>
      </c>
      <c r="B90" s="47">
        <v>1080.4000000000001</v>
      </c>
      <c r="C90" s="47">
        <f t="shared" si="12"/>
        <v>-1080.4000000000001</v>
      </c>
      <c r="D90" s="47">
        <v>0</v>
      </c>
      <c r="E90" s="106"/>
      <c r="F90" s="82">
        <f t="shared" si="21"/>
        <v>-1080.4000000000001</v>
      </c>
      <c r="G90" s="82">
        <v>0</v>
      </c>
      <c r="H90" s="82">
        <f t="shared" si="22"/>
        <v>-1080.4000000000001</v>
      </c>
      <c r="I90" s="5"/>
      <c r="J90" s="3"/>
    </row>
    <row r="91" spans="1:11" ht="42.75" customHeight="1">
      <c r="A91" s="46" t="s">
        <v>127</v>
      </c>
      <c r="B91" s="47">
        <v>275.10000000000002</v>
      </c>
      <c r="C91" s="47">
        <f t="shared" si="12"/>
        <v>-275.10000000000002</v>
      </c>
      <c r="D91" s="47">
        <v>0</v>
      </c>
      <c r="E91" s="102"/>
      <c r="F91" s="82">
        <f t="shared" si="13"/>
        <v>-275.10000000000002</v>
      </c>
      <c r="G91" s="82">
        <v>0</v>
      </c>
      <c r="H91" s="82">
        <f t="shared" si="14"/>
        <v>-275.10000000000002</v>
      </c>
      <c r="I91" s="5"/>
      <c r="J91" s="3"/>
    </row>
    <row r="92" spans="1:11" ht="64.5" hidden="1" customHeight="1">
      <c r="A92" s="46"/>
      <c r="B92" s="10"/>
      <c r="C92" s="9">
        <f>D92-B92</f>
        <v>0</v>
      </c>
      <c r="D92" s="10"/>
      <c r="E92" s="77"/>
      <c r="F92" s="10">
        <f t="shared" ref="F92" si="23">C92</f>
        <v>0</v>
      </c>
      <c r="G92" s="10">
        <v>0</v>
      </c>
      <c r="H92" s="69">
        <f>F92</f>
        <v>0</v>
      </c>
      <c r="I92" s="5"/>
      <c r="J92" s="5"/>
    </row>
    <row r="93" spans="1:11" ht="92.25" customHeight="1">
      <c r="A93" s="24" t="s">
        <v>14</v>
      </c>
      <c r="B93" s="45">
        <v>229830.8</v>
      </c>
      <c r="C93" s="45">
        <f>D93-B93</f>
        <v>161339</v>
      </c>
      <c r="D93" s="45">
        <v>391169.8</v>
      </c>
      <c r="E93" s="13"/>
      <c r="F93" s="49">
        <f>C93</f>
        <v>161339</v>
      </c>
      <c r="G93" s="57">
        <f>SUM(G51:G91)</f>
        <v>0</v>
      </c>
      <c r="H93" s="57">
        <v>161339</v>
      </c>
      <c r="I93" s="5">
        <f>F93-H93</f>
        <v>0</v>
      </c>
      <c r="J93" s="5"/>
      <c r="K93" s="21"/>
    </row>
    <row r="94" spans="1:11" ht="15.75">
      <c r="A94" s="123" t="s">
        <v>15</v>
      </c>
      <c r="B94" s="124"/>
      <c r="C94" s="124"/>
      <c r="D94" s="124"/>
      <c r="E94" s="124"/>
      <c r="F94" s="124"/>
      <c r="G94" s="124"/>
      <c r="H94" s="125"/>
      <c r="I94" s="5"/>
      <c r="J94" s="5"/>
    </row>
    <row r="95" spans="1:11" ht="15.75" customHeight="1">
      <c r="A95" s="116" t="s">
        <v>0</v>
      </c>
      <c r="B95" s="105" t="s">
        <v>72</v>
      </c>
      <c r="C95" s="103" t="s">
        <v>1</v>
      </c>
      <c r="D95" s="105" t="s">
        <v>35</v>
      </c>
      <c r="E95" s="104" t="s">
        <v>2</v>
      </c>
      <c r="F95" s="104" t="s">
        <v>4</v>
      </c>
      <c r="G95" s="104"/>
      <c r="H95" s="104"/>
      <c r="I95" s="5"/>
      <c r="J95" s="5"/>
    </row>
    <row r="96" spans="1:11" ht="66" customHeight="1">
      <c r="A96" s="116"/>
      <c r="B96" s="105"/>
      <c r="C96" s="103"/>
      <c r="D96" s="105"/>
      <c r="E96" s="104"/>
      <c r="F96" s="23" t="s">
        <v>3</v>
      </c>
      <c r="G96" s="23" t="s">
        <v>22</v>
      </c>
      <c r="H96" s="6" t="s">
        <v>5</v>
      </c>
      <c r="I96" s="5"/>
      <c r="J96" s="5"/>
    </row>
    <row r="97" spans="1:11" ht="46.5" customHeight="1">
      <c r="A97" s="46" t="s">
        <v>128</v>
      </c>
      <c r="B97" s="47">
        <v>514.79999999999995</v>
      </c>
      <c r="C97" s="47">
        <f t="shared" ref="C97:C105" si="24">D97-B97</f>
        <v>-514.79999999999995</v>
      </c>
      <c r="D97" s="47">
        <v>0</v>
      </c>
      <c r="E97" s="119" t="s">
        <v>199</v>
      </c>
      <c r="F97" s="82">
        <f t="shared" ref="F97:F105" si="25">C97</f>
        <v>-514.79999999999995</v>
      </c>
      <c r="G97" s="82">
        <v>0</v>
      </c>
      <c r="H97" s="53">
        <f t="shared" ref="H97:H105" si="26">F97</f>
        <v>-514.79999999999995</v>
      </c>
      <c r="I97" s="5"/>
      <c r="J97" s="3"/>
    </row>
    <row r="98" spans="1:11" ht="46.5" customHeight="1">
      <c r="A98" s="46" t="s">
        <v>38</v>
      </c>
      <c r="B98" s="47">
        <v>1620.1</v>
      </c>
      <c r="C98" s="47">
        <f t="shared" si="24"/>
        <v>-1620.1</v>
      </c>
      <c r="D98" s="47">
        <v>0</v>
      </c>
      <c r="E98" s="119"/>
      <c r="F98" s="82">
        <f t="shared" si="25"/>
        <v>-1620.1</v>
      </c>
      <c r="G98" s="82">
        <v>0</v>
      </c>
      <c r="H98" s="53">
        <f t="shared" si="26"/>
        <v>-1620.1</v>
      </c>
      <c r="I98" s="5"/>
      <c r="J98" s="3"/>
    </row>
    <row r="99" spans="1:11" ht="75" customHeight="1">
      <c r="A99" s="46" t="s">
        <v>62</v>
      </c>
      <c r="B99" s="47">
        <v>11</v>
      </c>
      <c r="C99" s="47">
        <f t="shared" si="24"/>
        <v>-11</v>
      </c>
      <c r="D99" s="47">
        <v>0</v>
      </c>
      <c r="E99" s="98" t="s">
        <v>159</v>
      </c>
      <c r="F99" s="82">
        <f t="shared" si="25"/>
        <v>-11</v>
      </c>
      <c r="G99" s="82">
        <v>0</v>
      </c>
      <c r="H99" s="53">
        <f t="shared" si="26"/>
        <v>-11</v>
      </c>
      <c r="I99" s="5"/>
      <c r="J99" s="3"/>
    </row>
    <row r="100" spans="1:11" ht="84" customHeight="1">
      <c r="A100" s="46" t="s">
        <v>129</v>
      </c>
      <c r="B100" s="47">
        <v>2</v>
      </c>
      <c r="C100" s="47">
        <f t="shared" si="24"/>
        <v>-2</v>
      </c>
      <c r="D100" s="47">
        <v>0</v>
      </c>
      <c r="E100" s="98" t="s">
        <v>160</v>
      </c>
      <c r="F100" s="82">
        <f t="shared" si="25"/>
        <v>-2</v>
      </c>
      <c r="G100" s="82">
        <v>0</v>
      </c>
      <c r="H100" s="53">
        <f t="shared" si="26"/>
        <v>-2</v>
      </c>
      <c r="I100" s="5"/>
      <c r="J100" s="3"/>
    </row>
    <row r="101" spans="1:11" ht="30" customHeight="1">
      <c r="A101" s="46" t="s">
        <v>130</v>
      </c>
      <c r="B101" s="47">
        <v>262.10000000000002</v>
      </c>
      <c r="C101" s="47">
        <f t="shared" si="24"/>
        <v>-262.10000000000002</v>
      </c>
      <c r="D101" s="47">
        <v>0</v>
      </c>
      <c r="E101" s="119" t="s">
        <v>198</v>
      </c>
      <c r="F101" s="82">
        <f t="shared" si="25"/>
        <v>-262.10000000000002</v>
      </c>
      <c r="G101" s="82">
        <v>0</v>
      </c>
      <c r="H101" s="53">
        <f t="shared" si="26"/>
        <v>-262.10000000000002</v>
      </c>
      <c r="I101" s="5"/>
      <c r="J101" s="3"/>
    </row>
    <row r="102" spans="1:11" ht="30" customHeight="1">
      <c r="A102" s="46" t="s">
        <v>43</v>
      </c>
      <c r="B102" s="47">
        <v>4972.8</v>
      </c>
      <c r="C102" s="47">
        <f t="shared" si="24"/>
        <v>-4967.1000000000004</v>
      </c>
      <c r="D102" s="47">
        <v>5.7</v>
      </c>
      <c r="E102" s="119"/>
      <c r="F102" s="82">
        <f t="shared" si="25"/>
        <v>-4967.1000000000004</v>
      </c>
      <c r="G102" s="82">
        <v>0</v>
      </c>
      <c r="H102" s="53">
        <f t="shared" si="26"/>
        <v>-4967.1000000000004</v>
      </c>
      <c r="I102" s="5"/>
      <c r="J102" s="3"/>
    </row>
    <row r="103" spans="1:11" ht="30" customHeight="1">
      <c r="A103" s="46" t="s">
        <v>131</v>
      </c>
      <c r="B103" s="47">
        <v>6486.3</v>
      </c>
      <c r="C103" s="47">
        <f t="shared" si="24"/>
        <v>-6486.3</v>
      </c>
      <c r="D103" s="47">
        <v>0</v>
      </c>
      <c r="E103" s="119"/>
      <c r="F103" s="82">
        <f t="shared" si="25"/>
        <v>-6486.3</v>
      </c>
      <c r="G103" s="82">
        <v>0</v>
      </c>
      <c r="H103" s="53">
        <f t="shared" si="26"/>
        <v>-6486.3</v>
      </c>
      <c r="I103" s="5"/>
      <c r="J103" s="3"/>
    </row>
    <row r="104" spans="1:11" ht="84" customHeight="1">
      <c r="A104" s="46" t="s">
        <v>66</v>
      </c>
      <c r="B104" s="47">
        <v>2</v>
      </c>
      <c r="C104" s="47">
        <f t="shared" si="24"/>
        <v>-2</v>
      </c>
      <c r="D104" s="47">
        <v>0</v>
      </c>
      <c r="E104" s="87" t="s">
        <v>161</v>
      </c>
      <c r="F104" s="82">
        <f t="shared" si="25"/>
        <v>-2</v>
      </c>
      <c r="G104" s="82">
        <v>0</v>
      </c>
      <c r="H104" s="53">
        <f t="shared" si="26"/>
        <v>-2</v>
      </c>
      <c r="I104" s="5"/>
      <c r="J104" s="3"/>
    </row>
    <row r="105" spans="1:11" ht="114.75" customHeight="1">
      <c r="A105" s="46" t="s">
        <v>132</v>
      </c>
      <c r="B105" s="47">
        <v>1145.7</v>
      </c>
      <c r="C105" s="47">
        <f t="shared" si="24"/>
        <v>-613</v>
      </c>
      <c r="D105" s="47">
        <v>532.70000000000005</v>
      </c>
      <c r="E105" s="98" t="s">
        <v>210</v>
      </c>
      <c r="F105" s="82">
        <f t="shared" si="25"/>
        <v>-613</v>
      </c>
      <c r="G105" s="82">
        <v>0</v>
      </c>
      <c r="H105" s="53">
        <f t="shared" si="26"/>
        <v>-613</v>
      </c>
      <c r="I105" s="5"/>
      <c r="J105" s="3"/>
    </row>
    <row r="106" spans="1:11" ht="66.75" customHeight="1">
      <c r="A106" s="24" t="s">
        <v>18</v>
      </c>
      <c r="B106" s="45">
        <v>95547.8</v>
      </c>
      <c r="C106" s="45">
        <f>D106-B106</f>
        <v>-14478.400000000009</v>
      </c>
      <c r="D106" s="45">
        <v>81069.399999999994</v>
      </c>
      <c r="E106" s="31"/>
      <c r="F106" s="48">
        <f>C106</f>
        <v>-14478.400000000009</v>
      </c>
      <c r="G106" s="48">
        <f>SUM(G97:G105)</f>
        <v>0</v>
      </c>
      <c r="H106" s="48">
        <f>SUM(H97:H105)</f>
        <v>-14478.400000000001</v>
      </c>
      <c r="I106" s="5"/>
      <c r="J106" s="5"/>
      <c r="K106" s="22"/>
    </row>
    <row r="107" spans="1:11" ht="16.5">
      <c r="A107" s="126" t="s">
        <v>16</v>
      </c>
      <c r="B107" s="127"/>
      <c r="C107" s="127"/>
      <c r="D107" s="127"/>
      <c r="E107" s="127"/>
      <c r="F107" s="127"/>
      <c r="G107" s="127"/>
      <c r="H107" s="128"/>
      <c r="I107" s="5"/>
      <c r="J107" s="5"/>
      <c r="K107" s="3"/>
    </row>
    <row r="108" spans="1:11" s="11" customFormat="1" ht="15.75" customHeight="1">
      <c r="A108" s="116" t="s">
        <v>0</v>
      </c>
      <c r="B108" s="105" t="s">
        <v>72</v>
      </c>
      <c r="C108" s="103" t="s">
        <v>1</v>
      </c>
      <c r="D108" s="105" t="s">
        <v>35</v>
      </c>
      <c r="E108" s="104" t="s">
        <v>2</v>
      </c>
      <c r="F108" s="104" t="s">
        <v>4</v>
      </c>
      <c r="G108" s="104"/>
      <c r="H108" s="104"/>
      <c r="I108" s="5"/>
      <c r="J108" s="5"/>
    </row>
    <row r="109" spans="1:11" s="11" customFormat="1" ht="72" customHeight="1">
      <c r="A109" s="116"/>
      <c r="B109" s="105"/>
      <c r="C109" s="103"/>
      <c r="D109" s="105"/>
      <c r="E109" s="104"/>
      <c r="F109" s="23" t="s">
        <v>3</v>
      </c>
      <c r="G109" s="23" t="s">
        <v>22</v>
      </c>
      <c r="H109" s="6" t="s">
        <v>5</v>
      </c>
      <c r="I109" s="5"/>
      <c r="J109" s="5"/>
    </row>
    <row r="110" spans="1:11" ht="42.75" customHeight="1">
      <c r="A110" s="46" t="s">
        <v>133</v>
      </c>
      <c r="B110" s="47">
        <v>923</v>
      </c>
      <c r="C110" s="47">
        <f t="shared" ref="C110:C111" si="27">D110-B110</f>
        <v>-923</v>
      </c>
      <c r="D110" s="47">
        <v>0</v>
      </c>
      <c r="E110" s="101" t="s">
        <v>197</v>
      </c>
      <c r="F110" s="82">
        <f t="shared" ref="F110:F111" si="28">C110</f>
        <v>-923</v>
      </c>
      <c r="G110" s="82">
        <v>0</v>
      </c>
      <c r="H110" s="53">
        <f t="shared" ref="H110:H111" si="29">F110</f>
        <v>-923</v>
      </c>
      <c r="I110" s="5"/>
      <c r="J110" s="3"/>
    </row>
    <row r="111" spans="1:11" ht="42.75" customHeight="1">
      <c r="A111" s="46" t="s">
        <v>68</v>
      </c>
      <c r="B111" s="47">
        <v>266</v>
      </c>
      <c r="C111" s="47">
        <f t="shared" si="27"/>
        <v>-266</v>
      </c>
      <c r="D111" s="47">
        <v>0</v>
      </c>
      <c r="E111" s="102"/>
      <c r="F111" s="82">
        <f t="shared" si="28"/>
        <v>-266</v>
      </c>
      <c r="G111" s="82">
        <v>0</v>
      </c>
      <c r="H111" s="53">
        <f t="shared" si="29"/>
        <v>-266</v>
      </c>
      <c r="I111" s="5"/>
      <c r="J111" s="3"/>
    </row>
    <row r="112" spans="1:11" ht="79.5" customHeight="1">
      <c r="A112" s="26" t="s">
        <v>17</v>
      </c>
      <c r="B112" s="45">
        <v>5328.4</v>
      </c>
      <c r="C112" s="45">
        <f>D112-B112</f>
        <v>-1188.8999999999996</v>
      </c>
      <c r="D112" s="45">
        <v>4139.5</v>
      </c>
      <c r="E112" s="14"/>
      <c r="F112" s="48">
        <f>C112</f>
        <v>-1188.8999999999996</v>
      </c>
      <c r="G112" s="48">
        <f>SUM(G110:G111)</f>
        <v>0</v>
      </c>
      <c r="H112" s="48">
        <v>-1188.9000000000001</v>
      </c>
      <c r="I112" s="5"/>
      <c r="J112" s="5"/>
    </row>
    <row r="113" spans="1:10" s="11" customFormat="1" ht="18.75" customHeight="1">
      <c r="A113" s="126" t="s">
        <v>19</v>
      </c>
      <c r="B113" s="127"/>
      <c r="C113" s="127"/>
      <c r="D113" s="127"/>
      <c r="E113" s="127"/>
      <c r="F113" s="127"/>
      <c r="G113" s="127"/>
      <c r="H113" s="128"/>
      <c r="I113" s="5"/>
      <c r="J113" s="5"/>
    </row>
    <row r="114" spans="1:10" ht="15.75" customHeight="1">
      <c r="A114" s="116" t="s">
        <v>0</v>
      </c>
      <c r="B114" s="105" t="s">
        <v>72</v>
      </c>
      <c r="C114" s="103" t="s">
        <v>1</v>
      </c>
      <c r="D114" s="105" t="s">
        <v>35</v>
      </c>
      <c r="E114" s="104" t="s">
        <v>2</v>
      </c>
      <c r="F114" s="104" t="s">
        <v>4</v>
      </c>
      <c r="G114" s="104"/>
      <c r="H114" s="104"/>
      <c r="I114" s="5"/>
      <c r="J114" s="5"/>
    </row>
    <row r="115" spans="1:10" ht="73.5" customHeight="1">
      <c r="A115" s="116"/>
      <c r="B115" s="105"/>
      <c r="C115" s="103"/>
      <c r="D115" s="105"/>
      <c r="E115" s="104"/>
      <c r="F115" s="23" t="s">
        <v>3</v>
      </c>
      <c r="G115" s="23" t="s">
        <v>22</v>
      </c>
      <c r="H115" s="6" t="s">
        <v>5</v>
      </c>
      <c r="I115" s="5"/>
      <c r="J115" s="5"/>
    </row>
    <row r="116" spans="1:10" ht="42" customHeight="1">
      <c r="A116" s="46" t="s">
        <v>134</v>
      </c>
      <c r="B116" s="47">
        <v>53.9</v>
      </c>
      <c r="C116" s="47">
        <f t="shared" ref="C116:C117" si="30">D116-B116</f>
        <v>-53.9</v>
      </c>
      <c r="D116" s="47">
        <v>0</v>
      </c>
      <c r="E116" s="101" t="s">
        <v>196</v>
      </c>
      <c r="F116" s="82">
        <f t="shared" ref="F116:F117" si="31">C116</f>
        <v>-53.9</v>
      </c>
      <c r="G116" s="82">
        <v>0</v>
      </c>
      <c r="H116" s="53">
        <f t="shared" ref="H116:H117" si="32">F116</f>
        <v>-53.9</v>
      </c>
      <c r="I116" s="5"/>
      <c r="J116" s="3"/>
    </row>
    <row r="117" spans="1:10" ht="42" customHeight="1">
      <c r="A117" s="46" t="s">
        <v>135</v>
      </c>
      <c r="B117" s="47">
        <v>335.7</v>
      </c>
      <c r="C117" s="47">
        <f t="shared" si="30"/>
        <v>-335.7</v>
      </c>
      <c r="D117" s="47">
        <v>0</v>
      </c>
      <c r="E117" s="102"/>
      <c r="F117" s="82">
        <f t="shared" si="31"/>
        <v>-335.7</v>
      </c>
      <c r="G117" s="82">
        <v>0</v>
      </c>
      <c r="H117" s="53">
        <f t="shared" si="32"/>
        <v>-335.7</v>
      </c>
      <c r="I117" s="5"/>
      <c r="J117" s="3"/>
    </row>
    <row r="118" spans="1:10" ht="72" customHeight="1">
      <c r="A118" s="24" t="s">
        <v>20</v>
      </c>
      <c r="B118" s="45">
        <v>4854.5</v>
      </c>
      <c r="C118" s="45">
        <f>D118-B118</f>
        <v>-389.69999999999982</v>
      </c>
      <c r="D118" s="45">
        <v>4464.8</v>
      </c>
      <c r="E118" s="13"/>
      <c r="F118" s="48">
        <f>C118</f>
        <v>-389.69999999999982</v>
      </c>
      <c r="G118" s="48">
        <f>SUM(G116:G117)</f>
        <v>0</v>
      </c>
      <c r="H118" s="48">
        <v>-389.7</v>
      </c>
      <c r="I118" s="5"/>
      <c r="J118" s="5"/>
    </row>
    <row r="119" spans="1:10" ht="15.75">
      <c r="A119" s="129"/>
      <c r="B119" s="129"/>
      <c r="C119" s="129"/>
      <c r="D119" s="129"/>
      <c r="E119" s="129"/>
      <c r="F119" s="129"/>
      <c r="G119" s="129"/>
      <c r="H119" s="129"/>
      <c r="I119" s="5"/>
      <c r="J119" s="5"/>
    </row>
    <row r="120" spans="1:10" ht="12.75" customHeight="1">
      <c r="A120" s="116" t="s">
        <v>0</v>
      </c>
      <c r="B120" s="105" t="s">
        <v>72</v>
      </c>
      <c r="C120" s="103" t="s">
        <v>1</v>
      </c>
      <c r="D120" s="105" t="s">
        <v>35</v>
      </c>
      <c r="E120" s="104" t="s">
        <v>2</v>
      </c>
      <c r="F120" s="104" t="s">
        <v>4</v>
      </c>
      <c r="G120" s="104"/>
      <c r="H120" s="104"/>
      <c r="I120" s="5"/>
      <c r="J120" s="5"/>
    </row>
    <row r="121" spans="1:10" ht="78.75" customHeight="1">
      <c r="A121" s="116"/>
      <c r="B121" s="105"/>
      <c r="C121" s="103"/>
      <c r="D121" s="105"/>
      <c r="E121" s="104"/>
      <c r="F121" s="23" t="s">
        <v>3</v>
      </c>
      <c r="G121" s="23" t="s">
        <v>22</v>
      </c>
      <c r="H121" s="6" t="s">
        <v>5</v>
      </c>
      <c r="I121" s="5"/>
      <c r="J121" s="5"/>
    </row>
    <row r="122" spans="1:10" ht="31.5">
      <c r="A122" s="17" t="s">
        <v>6</v>
      </c>
      <c r="B122" s="12">
        <v>1175596.3999999999</v>
      </c>
      <c r="C122" s="12">
        <f>D122-B122</f>
        <v>0</v>
      </c>
      <c r="D122" s="12">
        <v>1175596.3999999999</v>
      </c>
      <c r="E122" s="12"/>
      <c r="F122" s="12">
        <f>C122</f>
        <v>0</v>
      </c>
      <c r="G122" s="12">
        <f>G118+G112+G106+G93+G47+G39+G5</f>
        <v>0</v>
      </c>
      <c r="H122" s="12">
        <f>H118+H112+H106+H93+H47+H39+H5</f>
        <v>0</v>
      </c>
      <c r="I122" s="5"/>
      <c r="J122" s="5"/>
    </row>
    <row r="123" spans="1:10" ht="15.75">
      <c r="I123" s="3"/>
      <c r="J123" s="5"/>
    </row>
    <row r="124" spans="1:10" ht="36" customHeight="1">
      <c r="B124" s="18"/>
      <c r="C124" s="18"/>
      <c r="D124" s="18"/>
      <c r="E124" s="18"/>
      <c r="F124" s="18"/>
      <c r="G124" s="18"/>
      <c r="H124" s="18"/>
      <c r="I124" s="18"/>
      <c r="J124" s="18"/>
    </row>
    <row r="125" spans="1:10" ht="15.75">
      <c r="B125" s="18"/>
      <c r="C125" s="18"/>
      <c r="D125" s="18"/>
      <c r="E125" s="18"/>
      <c r="F125" s="18"/>
      <c r="G125" s="18"/>
      <c r="H125" s="18"/>
      <c r="I125" s="3"/>
      <c r="J125" s="5"/>
    </row>
    <row r="126" spans="1:10" ht="11.25" customHeight="1">
      <c r="A126" s="4"/>
      <c r="E126" s="3"/>
      <c r="F126" s="3"/>
      <c r="G126" s="3"/>
      <c r="H126" s="3"/>
      <c r="I126" s="3"/>
    </row>
    <row r="127" spans="1:10">
      <c r="A127" s="4"/>
      <c r="B127" s="4"/>
      <c r="C127" s="4"/>
      <c r="D127" s="4"/>
      <c r="E127" s="3"/>
      <c r="F127" s="3"/>
      <c r="G127" s="3"/>
      <c r="H127" s="3"/>
      <c r="I127" s="3"/>
    </row>
    <row r="128" spans="1:10">
      <c r="A128" s="4"/>
      <c r="E128" s="3"/>
      <c r="F128" s="3"/>
      <c r="G128" s="3"/>
      <c r="I128" s="3"/>
    </row>
    <row r="129" spans="1:9">
      <c r="A129" s="4"/>
      <c r="E129" s="3"/>
      <c r="F129" s="3"/>
      <c r="G129" s="3"/>
      <c r="H129" s="3"/>
      <c r="I129" s="3"/>
    </row>
    <row r="130" spans="1:9">
      <c r="A130" s="4"/>
      <c r="B130" s="4"/>
      <c r="C130" s="4"/>
      <c r="D130" s="4"/>
      <c r="F130" s="19"/>
      <c r="I130" s="3"/>
    </row>
    <row r="131" spans="1:9">
      <c r="A131" s="4"/>
      <c r="B131" s="4"/>
      <c r="C131" s="4"/>
      <c r="D131" s="4"/>
      <c r="F131" s="19"/>
      <c r="I131" s="3"/>
    </row>
    <row r="132" spans="1:9">
      <c r="A132" s="4"/>
      <c r="B132" s="4"/>
      <c r="C132" s="4"/>
      <c r="D132" s="4"/>
      <c r="F132" s="19"/>
      <c r="I132" s="3"/>
    </row>
    <row r="133" spans="1:9">
      <c r="A133" s="4"/>
      <c r="B133" s="4"/>
      <c r="C133" s="4"/>
      <c r="D133" s="4"/>
      <c r="F133" s="19"/>
      <c r="I133" s="3"/>
    </row>
  </sheetData>
  <mergeCells count="76">
    <mergeCell ref="A6:H6"/>
    <mergeCell ref="A7:A8"/>
    <mergeCell ref="B7:B8"/>
    <mergeCell ref="C7:C8"/>
    <mergeCell ref="D7:D8"/>
    <mergeCell ref="E7:E8"/>
    <mergeCell ref="F7:H7"/>
    <mergeCell ref="A1:H1"/>
    <mergeCell ref="A3:A4"/>
    <mergeCell ref="B3:B4"/>
    <mergeCell ref="C3:C4"/>
    <mergeCell ref="D3:D4"/>
    <mergeCell ref="E3:E4"/>
    <mergeCell ref="F3:H3"/>
    <mergeCell ref="F2:H2"/>
    <mergeCell ref="F41:H41"/>
    <mergeCell ref="A48:H48"/>
    <mergeCell ref="A49:A50"/>
    <mergeCell ref="B49:B50"/>
    <mergeCell ref="C49:C50"/>
    <mergeCell ref="D49:D50"/>
    <mergeCell ref="E49:E50"/>
    <mergeCell ref="F49:H49"/>
    <mergeCell ref="A41:A42"/>
    <mergeCell ref="B41:B42"/>
    <mergeCell ref="C41:C42"/>
    <mergeCell ref="D41:D42"/>
    <mergeCell ref="E41:E42"/>
    <mergeCell ref="F120:H120"/>
    <mergeCell ref="A113:H113"/>
    <mergeCell ref="A114:A115"/>
    <mergeCell ref="B114:B115"/>
    <mergeCell ref="C114:C115"/>
    <mergeCell ref="D114:D115"/>
    <mergeCell ref="E114:E115"/>
    <mergeCell ref="F114:H114"/>
    <mergeCell ref="A120:A121"/>
    <mergeCell ref="B120:B121"/>
    <mergeCell ref="C120:C121"/>
    <mergeCell ref="D120:D121"/>
    <mergeCell ref="E120:E121"/>
    <mergeCell ref="A119:H119"/>
    <mergeCell ref="E116:E117"/>
    <mergeCell ref="D108:D109"/>
    <mergeCell ref="E108:E109"/>
    <mergeCell ref="A94:H94"/>
    <mergeCell ref="A95:A96"/>
    <mergeCell ref="B95:B96"/>
    <mergeCell ref="C95:C96"/>
    <mergeCell ref="A107:H107"/>
    <mergeCell ref="D95:D96"/>
    <mergeCell ref="E95:E96"/>
    <mergeCell ref="F95:H95"/>
    <mergeCell ref="F108:H108"/>
    <mergeCell ref="A108:A109"/>
    <mergeCell ref="E28:E29"/>
    <mergeCell ref="E36:E37"/>
    <mergeCell ref="E51:E52"/>
    <mergeCell ref="E110:E111"/>
    <mergeCell ref="E97:E98"/>
    <mergeCell ref="E101:E103"/>
    <mergeCell ref="E89:E91"/>
    <mergeCell ref="E75:E86"/>
    <mergeCell ref="A40:H40"/>
    <mergeCell ref="E73:E74"/>
    <mergeCell ref="E58:E69"/>
    <mergeCell ref="E87:E88"/>
    <mergeCell ref="E54:E56"/>
    <mergeCell ref="E43:E44"/>
    <mergeCell ref="B108:B109"/>
    <mergeCell ref="C108:C109"/>
    <mergeCell ref="E10:E11"/>
    <mergeCell ref="E12:E14"/>
    <mergeCell ref="E15:E16"/>
    <mergeCell ref="E18:E21"/>
    <mergeCell ref="E22:E25"/>
  </mergeCells>
  <printOptions horizontalCentered="1"/>
  <pageMargins left="0.51181102362204722" right="0.31496062992125984" top="0.55118110236220474" bottom="0.15748031496062992" header="0.31496062992125984" footer="0.31496062992125984"/>
  <pageSetup paperSize="9" scale="59" fitToHeight="7" orientation="landscape" r:id="rId1"/>
  <rowBreaks count="1" manualBreakCount="1">
    <brk id="47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06"/>
  <sheetViews>
    <sheetView tabSelected="1" view="pageBreakPreview" topLeftCell="A72" zoomScale="96" zoomScaleNormal="100" zoomScaleSheetLayoutView="96" zoomScalePageLayoutView="69" workbookViewId="0">
      <selection activeCell="E98" sqref="E98:E99"/>
    </sheetView>
  </sheetViews>
  <sheetFormatPr defaultColWidth="9.140625" defaultRowHeight="12.75"/>
  <cols>
    <col min="1" max="1" width="29.42578125" style="2" customWidth="1"/>
    <col min="2" max="2" width="13.7109375" style="3" customWidth="1"/>
    <col min="3" max="3" width="13.42578125" style="3" customWidth="1"/>
    <col min="4" max="4" width="14.140625" style="3" customWidth="1"/>
    <col min="5" max="5" width="123.7109375" style="1" customWidth="1"/>
    <col min="6" max="6" width="14.28515625" style="1" customWidth="1"/>
    <col min="7" max="7" width="13.7109375" style="4" customWidth="1"/>
    <col min="8" max="8" width="14.140625" style="4" customWidth="1"/>
    <col min="9" max="11" width="10.28515625" style="4" bestFit="1" customWidth="1"/>
    <col min="12" max="16384" width="9.140625" style="4"/>
  </cols>
  <sheetData>
    <row r="1" spans="1:10" ht="21.75" customHeight="1">
      <c r="A1" s="130" t="s">
        <v>26</v>
      </c>
      <c r="B1" s="131"/>
      <c r="C1" s="131"/>
      <c r="D1" s="131"/>
      <c r="E1" s="131"/>
      <c r="F1" s="131"/>
      <c r="G1" s="131"/>
      <c r="H1" s="131"/>
      <c r="I1" s="5"/>
    </row>
    <row r="2" spans="1:10" ht="21.75" customHeight="1">
      <c r="A2" s="33"/>
      <c r="B2" s="34"/>
      <c r="C2" s="34"/>
      <c r="D2" s="34"/>
      <c r="E2" s="34"/>
      <c r="F2" s="132" t="s">
        <v>31</v>
      </c>
      <c r="G2" s="132"/>
      <c r="H2" s="132"/>
      <c r="I2" s="5"/>
    </row>
    <row r="3" spans="1:10" ht="21.75" customHeight="1">
      <c r="A3" s="116" t="s">
        <v>0</v>
      </c>
      <c r="B3" s="105" t="s">
        <v>72</v>
      </c>
      <c r="C3" s="103" t="s">
        <v>1</v>
      </c>
      <c r="D3" s="105" t="s">
        <v>35</v>
      </c>
      <c r="E3" s="104" t="s">
        <v>2</v>
      </c>
      <c r="F3" s="104" t="s">
        <v>4</v>
      </c>
      <c r="G3" s="104"/>
      <c r="H3" s="104"/>
      <c r="I3" s="5"/>
    </row>
    <row r="4" spans="1:10" ht="63.75" customHeight="1">
      <c r="A4" s="116"/>
      <c r="B4" s="105"/>
      <c r="C4" s="103"/>
      <c r="D4" s="105"/>
      <c r="E4" s="104"/>
      <c r="F4" s="23" t="s">
        <v>3</v>
      </c>
      <c r="G4" s="23" t="s">
        <v>22</v>
      </c>
      <c r="H4" s="6" t="s">
        <v>5</v>
      </c>
      <c r="I4" s="5"/>
    </row>
    <row r="5" spans="1:10" ht="30.75" customHeight="1">
      <c r="A5" s="24" t="s">
        <v>7</v>
      </c>
      <c r="B5" s="45">
        <v>33753.599999999999</v>
      </c>
      <c r="C5" s="45">
        <f>D5-B5</f>
        <v>0</v>
      </c>
      <c r="D5" s="45">
        <v>33753.599999999999</v>
      </c>
      <c r="E5" s="25"/>
      <c r="F5" s="48">
        <f>C5</f>
        <v>0</v>
      </c>
      <c r="G5" s="48">
        <v>0</v>
      </c>
      <c r="H5" s="48">
        <v>0</v>
      </c>
      <c r="I5" s="5"/>
      <c r="J5" s="5"/>
    </row>
    <row r="6" spans="1:10" ht="19.5" customHeight="1">
      <c r="A6" s="115" t="s">
        <v>9</v>
      </c>
      <c r="B6" s="115"/>
      <c r="C6" s="115"/>
      <c r="D6" s="115"/>
      <c r="E6" s="115"/>
      <c r="F6" s="115"/>
      <c r="G6" s="115"/>
      <c r="H6" s="115"/>
      <c r="I6" s="5"/>
    </row>
    <row r="7" spans="1:10" ht="17.25" customHeight="1">
      <c r="A7" s="116" t="s">
        <v>0</v>
      </c>
      <c r="B7" s="105" t="s">
        <v>72</v>
      </c>
      <c r="C7" s="103" t="s">
        <v>1</v>
      </c>
      <c r="D7" s="105" t="s">
        <v>35</v>
      </c>
      <c r="E7" s="104" t="s">
        <v>2</v>
      </c>
      <c r="F7" s="104" t="s">
        <v>4</v>
      </c>
      <c r="G7" s="104"/>
      <c r="H7" s="104"/>
      <c r="I7" s="5"/>
    </row>
    <row r="8" spans="1:10" ht="67.5" customHeight="1">
      <c r="A8" s="116"/>
      <c r="B8" s="105"/>
      <c r="C8" s="103"/>
      <c r="D8" s="105"/>
      <c r="E8" s="104"/>
      <c r="F8" s="23" t="s">
        <v>3</v>
      </c>
      <c r="G8" s="23" t="s">
        <v>22</v>
      </c>
      <c r="H8" s="6" t="s">
        <v>5</v>
      </c>
      <c r="I8" s="5"/>
    </row>
    <row r="9" spans="1:10" ht="110.25" customHeight="1">
      <c r="A9" s="46" t="s">
        <v>76</v>
      </c>
      <c r="B9" s="47">
        <v>203.6</v>
      </c>
      <c r="C9" s="47">
        <f t="shared" ref="C9:C33" si="0">D9-B9</f>
        <v>-203.6</v>
      </c>
      <c r="D9" s="47">
        <v>0</v>
      </c>
      <c r="E9" s="96" t="s">
        <v>215</v>
      </c>
      <c r="F9" s="82">
        <f>C9</f>
        <v>-203.6</v>
      </c>
      <c r="G9" s="82">
        <v>0</v>
      </c>
      <c r="H9" s="82">
        <f>F9</f>
        <v>-203.6</v>
      </c>
      <c r="I9" s="5"/>
    </row>
    <row r="10" spans="1:10" ht="60" customHeight="1">
      <c r="A10" s="46" t="s">
        <v>78</v>
      </c>
      <c r="B10" s="47">
        <v>8885.5</v>
      </c>
      <c r="C10" s="47">
        <f t="shared" ref="C10:C21" si="1">D10-B10</f>
        <v>-8885.5</v>
      </c>
      <c r="D10" s="93" t="s">
        <v>141</v>
      </c>
      <c r="E10" s="101" t="s">
        <v>217</v>
      </c>
      <c r="F10" s="82">
        <f t="shared" ref="F10:F21" si="2">C10</f>
        <v>-8885.5</v>
      </c>
      <c r="G10" s="82">
        <v>0</v>
      </c>
      <c r="H10" s="82">
        <f t="shared" ref="H10:H21" si="3">F10</f>
        <v>-8885.5</v>
      </c>
      <c r="I10" s="5"/>
    </row>
    <row r="11" spans="1:10" ht="60" customHeight="1">
      <c r="A11" s="46" t="s">
        <v>79</v>
      </c>
      <c r="B11" s="47">
        <v>3754.2</v>
      </c>
      <c r="C11" s="47">
        <f t="shared" si="1"/>
        <v>-3754.2</v>
      </c>
      <c r="D11" s="47">
        <v>0</v>
      </c>
      <c r="E11" s="102"/>
      <c r="F11" s="82">
        <f t="shared" si="2"/>
        <v>-3754.2</v>
      </c>
      <c r="G11" s="82">
        <v>0</v>
      </c>
      <c r="H11" s="82">
        <f t="shared" si="3"/>
        <v>-3754.2</v>
      </c>
      <c r="I11" s="5"/>
    </row>
    <row r="12" spans="1:10" ht="63" customHeight="1">
      <c r="A12" s="46" t="s">
        <v>80</v>
      </c>
      <c r="B12" s="47">
        <v>55589.4</v>
      </c>
      <c r="C12" s="47">
        <f t="shared" si="1"/>
        <v>-55589.4</v>
      </c>
      <c r="D12" s="47">
        <v>0</v>
      </c>
      <c r="E12" s="101" t="s">
        <v>146</v>
      </c>
      <c r="F12" s="82">
        <f t="shared" si="2"/>
        <v>-55589.4</v>
      </c>
      <c r="G12" s="82">
        <v>0</v>
      </c>
      <c r="H12" s="82">
        <f t="shared" si="3"/>
        <v>-55589.4</v>
      </c>
      <c r="I12" s="5"/>
    </row>
    <row r="13" spans="1:10" ht="63" customHeight="1">
      <c r="A13" s="46" t="s">
        <v>81</v>
      </c>
      <c r="B13" s="47">
        <v>18188</v>
      </c>
      <c r="C13" s="47">
        <f t="shared" si="1"/>
        <v>-18188</v>
      </c>
      <c r="D13" s="47">
        <v>0</v>
      </c>
      <c r="E13" s="102"/>
      <c r="F13" s="82">
        <f t="shared" si="2"/>
        <v>-18188</v>
      </c>
      <c r="G13" s="82">
        <v>0</v>
      </c>
      <c r="H13" s="82">
        <f t="shared" si="3"/>
        <v>-18188</v>
      </c>
      <c r="I13" s="5"/>
    </row>
    <row r="14" spans="1:10" ht="121.5" customHeight="1">
      <c r="A14" s="46" t="s">
        <v>82</v>
      </c>
      <c r="B14" s="47">
        <v>1429.9</v>
      </c>
      <c r="C14" s="47">
        <f t="shared" si="1"/>
        <v>-85.800000000000182</v>
      </c>
      <c r="D14" s="47">
        <v>1344.1</v>
      </c>
      <c r="E14" s="98" t="s">
        <v>164</v>
      </c>
      <c r="F14" s="82">
        <f t="shared" si="2"/>
        <v>-85.800000000000182</v>
      </c>
      <c r="G14" s="82">
        <v>0</v>
      </c>
      <c r="H14" s="82">
        <f t="shared" si="3"/>
        <v>-85.800000000000182</v>
      </c>
      <c r="I14" s="5"/>
    </row>
    <row r="15" spans="1:10" ht="30" customHeight="1">
      <c r="A15" s="46" t="s">
        <v>136</v>
      </c>
      <c r="B15" s="47">
        <v>15140</v>
      </c>
      <c r="C15" s="47">
        <f t="shared" si="1"/>
        <v>-15140</v>
      </c>
      <c r="D15" s="47">
        <v>0</v>
      </c>
      <c r="E15" s="101" t="s">
        <v>165</v>
      </c>
      <c r="F15" s="82">
        <f t="shared" si="2"/>
        <v>-15140</v>
      </c>
      <c r="G15" s="82">
        <v>0</v>
      </c>
      <c r="H15" s="82">
        <f t="shared" si="3"/>
        <v>-15140</v>
      </c>
      <c r="I15" s="5"/>
    </row>
    <row r="16" spans="1:10" ht="30" customHeight="1">
      <c r="A16" s="46" t="s">
        <v>137</v>
      </c>
      <c r="B16" s="47">
        <v>4572.3</v>
      </c>
      <c r="C16" s="47">
        <f t="shared" si="1"/>
        <v>-4572.3</v>
      </c>
      <c r="D16" s="47">
        <v>0</v>
      </c>
      <c r="E16" s="106"/>
      <c r="F16" s="82">
        <f t="shared" si="2"/>
        <v>-4572.3</v>
      </c>
      <c r="G16" s="82">
        <v>0</v>
      </c>
      <c r="H16" s="82">
        <f t="shared" si="3"/>
        <v>-4572.3</v>
      </c>
      <c r="I16" s="5"/>
    </row>
    <row r="17" spans="1:9" ht="30" customHeight="1">
      <c r="A17" s="46" t="s">
        <v>138</v>
      </c>
      <c r="B17" s="47">
        <v>1098</v>
      </c>
      <c r="C17" s="47">
        <f t="shared" si="1"/>
        <v>-1098</v>
      </c>
      <c r="D17" s="47">
        <v>0</v>
      </c>
      <c r="E17" s="106"/>
      <c r="F17" s="82">
        <f t="shared" si="2"/>
        <v>-1098</v>
      </c>
      <c r="G17" s="82">
        <v>0</v>
      </c>
      <c r="H17" s="82">
        <f t="shared" si="3"/>
        <v>-1098</v>
      </c>
      <c r="I17" s="5"/>
    </row>
    <row r="18" spans="1:9" ht="30" customHeight="1">
      <c r="A18" s="46" t="s">
        <v>139</v>
      </c>
      <c r="B18" s="47">
        <v>881.9</v>
      </c>
      <c r="C18" s="47">
        <f t="shared" si="1"/>
        <v>-881.9</v>
      </c>
      <c r="D18" s="47">
        <v>0</v>
      </c>
      <c r="E18" s="102"/>
      <c r="F18" s="82">
        <f t="shared" si="2"/>
        <v>-881.9</v>
      </c>
      <c r="G18" s="82">
        <v>0</v>
      </c>
      <c r="H18" s="82">
        <f t="shared" si="3"/>
        <v>-881.9</v>
      </c>
      <c r="I18" s="5"/>
    </row>
    <row r="19" spans="1:9" ht="34.5" customHeight="1">
      <c r="A19" s="46" t="s">
        <v>84</v>
      </c>
      <c r="B19" s="47">
        <v>23851.1</v>
      </c>
      <c r="C19" s="47">
        <f t="shared" si="1"/>
        <v>-23851.1</v>
      </c>
      <c r="D19" s="47">
        <v>0</v>
      </c>
      <c r="E19" s="101" t="s">
        <v>212</v>
      </c>
      <c r="F19" s="82">
        <f t="shared" si="2"/>
        <v>-23851.1</v>
      </c>
      <c r="G19" s="82">
        <v>0</v>
      </c>
      <c r="H19" s="82">
        <f t="shared" si="3"/>
        <v>-23851.1</v>
      </c>
      <c r="I19" s="5"/>
    </row>
    <row r="20" spans="1:9" ht="34.5" customHeight="1">
      <c r="A20" s="46" t="s">
        <v>85</v>
      </c>
      <c r="B20" s="47">
        <v>7203</v>
      </c>
      <c r="C20" s="47">
        <f t="shared" si="1"/>
        <v>-7203</v>
      </c>
      <c r="D20" s="47">
        <v>0</v>
      </c>
      <c r="E20" s="106"/>
      <c r="F20" s="82">
        <f t="shared" si="2"/>
        <v>-7203</v>
      </c>
      <c r="G20" s="82">
        <v>0</v>
      </c>
      <c r="H20" s="82">
        <f t="shared" si="3"/>
        <v>-7203</v>
      </c>
      <c r="I20" s="5"/>
    </row>
    <row r="21" spans="1:9" ht="34.5" customHeight="1">
      <c r="A21" s="46" t="s">
        <v>86</v>
      </c>
      <c r="B21" s="47">
        <v>721.2</v>
      </c>
      <c r="C21" s="47">
        <f t="shared" si="1"/>
        <v>-721.2</v>
      </c>
      <c r="D21" s="47">
        <v>0</v>
      </c>
      <c r="E21" s="106"/>
      <c r="F21" s="82">
        <f t="shared" si="2"/>
        <v>-721.2</v>
      </c>
      <c r="G21" s="82">
        <v>0</v>
      </c>
      <c r="H21" s="82">
        <f t="shared" si="3"/>
        <v>-721.2</v>
      </c>
      <c r="I21" s="5"/>
    </row>
    <row r="22" spans="1:9" ht="34.5" customHeight="1">
      <c r="A22" s="46" t="s">
        <v>87</v>
      </c>
      <c r="B22" s="47">
        <v>1105.7</v>
      </c>
      <c r="C22" s="47">
        <f t="shared" si="0"/>
        <v>-1105.7</v>
      </c>
      <c r="D22" s="47">
        <v>0</v>
      </c>
      <c r="E22" s="102"/>
      <c r="F22" s="82">
        <f t="shared" ref="F22:F33" si="4">C22</f>
        <v>-1105.7</v>
      </c>
      <c r="G22" s="82">
        <v>0</v>
      </c>
      <c r="H22" s="82">
        <f t="shared" ref="H22:H33" si="5">F22</f>
        <v>-1105.7</v>
      </c>
      <c r="I22" s="5"/>
    </row>
    <row r="23" spans="1:9" ht="93.75">
      <c r="A23" s="46" t="s">
        <v>47</v>
      </c>
      <c r="B23" s="47">
        <v>364.7</v>
      </c>
      <c r="C23" s="47">
        <f t="shared" si="0"/>
        <v>-364.7</v>
      </c>
      <c r="D23" s="47">
        <v>0</v>
      </c>
      <c r="E23" s="98" t="s">
        <v>214</v>
      </c>
      <c r="F23" s="82">
        <f t="shared" si="4"/>
        <v>-364.7</v>
      </c>
      <c r="G23" s="82">
        <v>0</v>
      </c>
      <c r="H23" s="82">
        <f t="shared" si="5"/>
        <v>-364.7</v>
      </c>
      <c r="I23" s="5"/>
    </row>
    <row r="24" spans="1:9" ht="57.75" customHeight="1">
      <c r="A24" s="46" t="s">
        <v>89</v>
      </c>
      <c r="B24" s="47">
        <v>13559.5</v>
      </c>
      <c r="C24" s="47">
        <f t="shared" si="0"/>
        <v>-13559.5</v>
      </c>
      <c r="D24" s="47">
        <v>0</v>
      </c>
      <c r="E24" s="101" t="s">
        <v>147</v>
      </c>
      <c r="F24" s="82">
        <f t="shared" si="4"/>
        <v>-13559.5</v>
      </c>
      <c r="G24" s="82">
        <v>0</v>
      </c>
      <c r="H24" s="82">
        <f t="shared" si="5"/>
        <v>-13559.5</v>
      </c>
      <c r="I24" s="5"/>
    </row>
    <row r="25" spans="1:9" ht="57.75" customHeight="1">
      <c r="A25" s="46" t="s">
        <v>90</v>
      </c>
      <c r="B25" s="47">
        <v>4461.3999999999996</v>
      </c>
      <c r="C25" s="47">
        <f t="shared" si="0"/>
        <v>-4461.3999999999996</v>
      </c>
      <c r="D25" s="47">
        <v>0</v>
      </c>
      <c r="E25" s="102"/>
      <c r="F25" s="82">
        <f t="shared" si="4"/>
        <v>-4461.3999999999996</v>
      </c>
      <c r="G25" s="82">
        <v>0</v>
      </c>
      <c r="H25" s="82">
        <f t="shared" si="5"/>
        <v>-4461.3999999999996</v>
      </c>
      <c r="I25" s="5"/>
    </row>
    <row r="26" spans="1:9" ht="112.5">
      <c r="A26" s="46" t="s">
        <v>92</v>
      </c>
      <c r="B26" s="47">
        <v>144.19999999999999</v>
      </c>
      <c r="C26" s="47">
        <f t="shared" si="0"/>
        <v>-8.6999999999999886</v>
      </c>
      <c r="D26" s="47">
        <v>135.5</v>
      </c>
      <c r="E26" s="98" t="s">
        <v>168</v>
      </c>
      <c r="F26" s="82">
        <f t="shared" si="4"/>
        <v>-8.6999999999999886</v>
      </c>
      <c r="G26" s="82">
        <v>0</v>
      </c>
      <c r="H26" s="82">
        <f t="shared" si="5"/>
        <v>-8.6999999999999886</v>
      </c>
      <c r="I26" s="5"/>
    </row>
    <row r="27" spans="1:9" ht="112.5">
      <c r="A27" s="46" t="s">
        <v>48</v>
      </c>
      <c r="B27" s="47">
        <v>113.5</v>
      </c>
      <c r="C27" s="47">
        <f t="shared" si="0"/>
        <v>-6.7999999999999972</v>
      </c>
      <c r="D27" s="47">
        <v>106.7</v>
      </c>
      <c r="E27" s="98" t="s">
        <v>151</v>
      </c>
      <c r="F27" s="82">
        <f t="shared" si="4"/>
        <v>-6.7999999999999972</v>
      </c>
      <c r="G27" s="82">
        <v>0</v>
      </c>
      <c r="H27" s="82">
        <f t="shared" si="5"/>
        <v>-6.7999999999999972</v>
      </c>
      <c r="I27" s="5"/>
    </row>
    <row r="28" spans="1:9" ht="150">
      <c r="A28" s="46" t="s">
        <v>69</v>
      </c>
      <c r="B28" s="47">
        <v>660</v>
      </c>
      <c r="C28" s="47">
        <f t="shared" si="0"/>
        <v>-660</v>
      </c>
      <c r="D28" s="47">
        <v>0</v>
      </c>
      <c r="E28" s="98" t="s">
        <v>169</v>
      </c>
      <c r="F28" s="82">
        <f t="shared" si="4"/>
        <v>-660</v>
      </c>
      <c r="G28" s="82">
        <v>0</v>
      </c>
      <c r="H28" s="82">
        <f t="shared" si="5"/>
        <v>-660</v>
      </c>
      <c r="I28" s="5"/>
    </row>
    <row r="29" spans="1:9" ht="75">
      <c r="A29" s="46" t="s">
        <v>93</v>
      </c>
      <c r="B29" s="47">
        <v>575</v>
      </c>
      <c r="C29" s="47">
        <f t="shared" si="0"/>
        <v>-575</v>
      </c>
      <c r="D29" s="47">
        <v>0</v>
      </c>
      <c r="E29" s="98" t="s">
        <v>216</v>
      </c>
      <c r="F29" s="82">
        <f t="shared" si="4"/>
        <v>-575</v>
      </c>
      <c r="G29" s="82">
        <v>0</v>
      </c>
      <c r="H29" s="82">
        <f t="shared" si="5"/>
        <v>-575</v>
      </c>
      <c r="I29" s="5"/>
    </row>
    <row r="30" spans="1:9" ht="112.5">
      <c r="A30" s="46" t="s">
        <v>94</v>
      </c>
      <c r="B30" s="47">
        <v>7321.8</v>
      </c>
      <c r="C30" s="47">
        <f t="shared" si="0"/>
        <v>-7.3000000000001819</v>
      </c>
      <c r="D30" s="47">
        <v>7314.5</v>
      </c>
      <c r="E30" s="98" t="s">
        <v>213</v>
      </c>
      <c r="F30" s="82">
        <f t="shared" si="4"/>
        <v>-7.3000000000001819</v>
      </c>
      <c r="G30" s="82">
        <v>0</v>
      </c>
      <c r="H30" s="82">
        <f t="shared" si="5"/>
        <v>-7.3000000000001819</v>
      </c>
      <c r="I30" s="5"/>
    </row>
    <row r="31" spans="1:9" ht="49.5" customHeight="1">
      <c r="A31" s="46" t="s">
        <v>95</v>
      </c>
      <c r="B31" s="47">
        <v>182.8</v>
      </c>
      <c r="C31" s="47">
        <f t="shared" si="0"/>
        <v>-182.8</v>
      </c>
      <c r="D31" s="47">
        <v>0</v>
      </c>
      <c r="E31" s="106" t="s">
        <v>226</v>
      </c>
      <c r="F31" s="82">
        <f t="shared" si="4"/>
        <v>-182.8</v>
      </c>
      <c r="G31" s="82">
        <v>0</v>
      </c>
      <c r="H31" s="82">
        <f t="shared" si="5"/>
        <v>-182.8</v>
      </c>
      <c r="I31" s="5"/>
    </row>
    <row r="32" spans="1:9" ht="49.5" customHeight="1">
      <c r="A32" s="46" t="s">
        <v>42</v>
      </c>
      <c r="B32" s="47">
        <v>952.1</v>
      </c>
      <c r="C32" s="47">
        <f t="shared" si="0"/>
        <v>-952.1</v>
      </c>
      <c r="D32" s="47">
        <v>0</v>
      </c>
      <c r="E32" s="102"/>
      <c r="F32" s="82">
        <f t="shared" si="4"/>
        <v>-952.1</v>
      </c>
      <c r="G32" s="82">
        <v>0</v>
      </c>
      <c r="H32" s="82">
        <f t="shared" si="5"/>
        <v>-952.1</v>
      </c>
      <c r="I32" s="5"/>
    </row>
    <row r="33" spans="1:10" ht="112.5">
      <c r="A33" s="46" t="s">
        <v>40</v>
      </c>
      <c r="B33" s="47">
        <v>380</v>
      </c>
      <c r="C33" s="47">
        <f t="shared" si="0"/>
        <v>-380</v>
      </c>
      <c r="D33" s="47">
        <v>0</v>
      </c>
      <c r="E33" s="95" t="s">
        <v>205</v>
      </c>
      <c r="F33" s="82">
        <f t="shared" si="4"/>
        <v>-380</v>
      </c>
      <c r="G33" s="82">
        <v>0</v>
      </c>
      <c r="H33" s="82">
        <f t="shared" si="5"/>
        <v>-380</v>
      </c>
      <c r="I33" s="5"/>
    </row>
    <row r="34" spans="1:10" ht="85.5" customHeight="1">
      <c r="A34" s="24" t="s">
        <v>10</v>
      </c>
      <c r="B34" s="45">
        <v>792374</v>
      </c>
      <c r="C34" s="45">
        <f>D34-B34</f>
        <v>-162438</v>
      </c>
      <c r="D34" s="45">
        <v>629936</v>
      </c>
      <c r="E34" s="20"/>
      <c r="F34" s="48">
        <f>C34</f>
        <v>-162438</v>
      </c>
      <c r="G34" s="48">
        <f>SUM(G9:G33)</f>
        <v>0</v>
      </c>
      <c r="H34" s="48">
        <f>SUM(H9:H33)</f>
        <v>-162438</v>
      </c>
      <c r="I34" s="5"/>
      <c r="J34" s="3"/>
    </row>
    <row r="35" spans="1:10" ht="18.75" customHeight="1">
      <c r="A35" s="120" t="s">
        <v>11</v>
      </c>
      <c r="B35" s="121"/>
      <c r="C35" s="121"/>
      <c r="D35" s="121"/>
      <c r="E35" s="121"/>
      <c r="F35" s="121"/>
      <c r="G35" s="121"/>
      <c r="H35" s="122"/>
      <c r="I35" s="5"/>
      <c r="J35" s="5"/>
    </row>
    <row r="36" spans="1:10" ht="15.75" customHeight="1">
      <c r="A36" s="116" t="s">
        <v>0</v>
      </c>
      <c r="B36" s="105" t="s">
        <v>72</v>
      </c>
      <c r="C36" s="103" t="s">
        <v>1</v>
      </c>
      <c r="D36" s="105" t="s">
        <v>35</v>
      </c>
      <c r="E36" s="104" t="s">
        <v>2</v>
      </c>
      <c r="F36" s="104" t="s">
        <v>4</v>
      </c>
      <c r="G36" s="104"/>
      <c r="H36" s="104"/>
      <c r="I36" s="5"/>
      <c r="J36" s="5"/>
    </row>
    <row r="37" spans="1:10" ht="71.25" customHeight="1">
      <c r="A37" s="116"/>
      <c r="B37" s="105"/>
      <c r="C37" s="103"/>
      <c r="D37" s="105"/>
      <c r="E37" s="104"/>
      <c r="F37" s="23" t="s">
        <v>3</v>
      </c>
      <c r="G37" s="23" t="s">
        <v>22</v>
      </c>
      <c r="H37" s="6" t="s">
        <v>5</v>
      </c>
      <c r="I37" s="5"/>
      <c r="J37" s="5"/>
    </row>
    <row r="38" spans="1:10" s="15" customFormat="1" ht="131.25">
      <c r="A38" s="74" t="s">
        <v>36</v>
      </c>
      <c r="B38" s="82">
        <v>1071.3</v>
      </c>
      <c r="C38" s="47">
        <f t="shared" ref="C38:C40" si="6">D38-B38</f>
        <v>-1071.3</v>
      </c>
      <c r="D38" s="47">
        <v>0</v>
      </c>
      <c r="E38" s="98" t="s">
        <v>220</v>
      </c>
      <c r="F38" s="82">
        <f t="shared" ref="F38:F40" si="7">C38</f>
        <v>-1071.3</v>
      </c>
      <c r="G38" s="82">
        <v>0</v>
      </c>
      <c r="H38" s="82">
        <f t="shared" ref="H38:H40" si="8">F38</f>
        <v>-1071.3</v>
      </c>
      <c r="I38" s="5"/>
      <c r="J38" s="5"/>
    </row>
    <row r="39" spans="1:10" s="15" customFormat="1" ht="131.25">
      <c r="A39" s="71" t="s">
        <v>96</v>
      </c>
      <c r="B39" s="82">
        <v>2.2999999999999998</v>
      </c>
      <c r="C39" s="47">
        <f t="shared" si="6"/>
        <v>-2.2999999999999998</v>
      </c>
      <c r="D39" s="47">
        <v>0</v>
      </c>
      <c r="E39" s="98" t="s">
        <v>222</v>
      </c>
      <c r="F39" s="82">
        <f t="shared" si="7"/>
        <v>-2.2999999999999998</v>
      </c>
      <c r="G39" s="82">
        <v>0</v>
      </c>
      <c r="H39" s="82">
        <f t="shared" si="8"/>
        <v>-2.2999999999999998</v>
      </c>
      <c r="I39" s="5"/>
      <c r="J39" s="5"/>
    </row>
    <row r="40" spans="1:10" s="15" customFormat="1" ht="93.75">
      <c r="A40" s="85" t="s">
        <v>51</v>
      </c>
      <c r="B40" s="82">
        <v>10884.7</v>
      </c>
      <c r="C40" s="47">
        <f t="shared" si="6"/>
        <v>-10880</v>
      </c>
      <c r="D40" s="47">
        <v>4.7</v>
      </c>
      <c r="E40" s="95" t="s">
        <v>218</v>
      </c>
      <c r="F40" s="82">
        <f t="shared" si="7"/>
        <v>-10880</v>
      </c>
      <c r="G40" s="82">
        <v>0</v>
      </c>
      <c r="H40" s="82">
        <f t="shared" si="8"/>
        <v>-10880</v>
      </c>
      <c r="I40" s="5"/>
      <c r="J40" s="5"/>
    </row>
    <row r="41" spans="1:10" ht="81.75" customHeight="1">
      <c r="A41" s="24" t="s">
        <v>12</v>
      </c>
      <c r="B41" s="45">
        <v>29857.3</v>
      </c>
      <c r="C41" s="45">
        <f>D41-B41</f>
        <v>-11953.7</v>
      </c>
      <c r="D41" s="45">
        <v>17903.599999999999</v>
      </c>
      <c r="E41" s="56"/>
      <c r="F41" s="48">
        <f>C41</f>
        <v>-11953.7</v>
      </c>
      <c r="G41" s="48">
        <f>SUM(G38:G40)</f>
        <v>0</v>
      </c>
      <c r="H41" s="48">
        <f>SUM(H38:H40)</f>
        <v>-11953.6</v>
      </c>
      <c r="I41" s="5"/>
      <c r="J41" s="5"/>
    </row>
    <row r="42" spans="1:10" ht="18" customHeight="1">
      <c r="A42" s="120" t="s">
        <v>13</v>
      </c>
      <c r="B42" s="121"/>
      <c r="C42" s="121"/>
      <c r="D42" s="121"/>
      <c r="E42" s="121"/>
      <c r="F42" s="121"/>
      <c r="G42" s="121"/>
      <c r="H42" s="122"/>
      <c r="I42" s="5"/>
      <c r="J42" s="5"/>
    </row>
    <row r="43" spans="1:10" ht="15.75" customHeight="1">
      <c r="A43" s="116" t="s">
        <v>0</v>
      </c>
      <c r="B43" s="105" t="s">
        <v>72</v>
      </c>
      <c r="C43" s="103" t="s">
        <v>1</v>
      </c>
      <c r="D43" s="105" t="s">
        <v>35</v>
      </c>
      <c r="E43" s="104" t="s">
        <v>2</v>
      </c>
      <c r="F43" s="104" t="s">
        <v>4</v>
      </c>
      <c r="G43" s="104"/>
      <c r="H43" s="104"/>
      <c r="I43" s="5"/>
      <c r="J43" s="5"/>
    </row>
    <row r="44" spans="1:10" ht="71.25" customHeight="1">
      <c r="A44" s="116"/>
      <c r="B44" s="105"/>
      <c r="C44" s="103"/>
      <c r="D44" s="105"/>
      <c r="E44" s="104"/>
      <c r="F44" s="23" t="s">
        <v>3</v>
      </c>
      <c r="G44" s="23" t="s">
        <v>22</v>
      </c>
      <c r="H44" s="6" t="s">
        <v>5</v>
      </c>
      <c r="I44" s="5"/>
      <c r="J44" s="5"/>
    </row>
    <row r="45" spans="1:10" ht="55.5" customHeight="1">
      <c r="A45" s="46" t="s">
        <v>97</v>
      </c>
      <c r="B45" s="75">
        <v>109.6</v>
      </c>
      <c r="C45" s="47">
        <f t="shared" ref="C45:C77" si="9">D45-B45</f>
        <v>-109.6</v>
      </c>
      <c r="D45" s="82">
        <v>0</v>
      </c>
      <c r="E45" s="101" t="s">
        <v>227</v>
      </c>
      <c r="F45" s="82">
        <f t="shared" ref="F45" si="10">C45</f>
        <v>-109.6</v>
      </c>
      <c r="G45" s="82">
        <v>0</v>
      </c>
      <c r="H45" s="82">
        <f t="shared" ref="H45" si="11">F45</f>
        <v>-109.6</v>
      </c>
      <c r="I45" s="5"/>
      <c r="J45" s="5"/>
    </row>
    <row r="46" spans="1:10" ht="55.5" customHeight="1">
      <c r="A46" s="46" t="s">
        <v>37</v>
      </c>
      <c r="B46" s="47">
        <v>706.5</v>
      </c>
      <c r="C46" s="47">
        <f t="shared" si="9"/>
        <v>-706.5</v>
      </c>
      <c r="D46" s="47" t="s">
        <v>141</v>
      </c>
      <c r="E46" s="102"/>
      <c r="F46" s="82">
        <f t="shared" ref="F46:F77" si="12">C46</f>
        <v>-706.5</v>
      </c>
      <c r="G46" s="82">
        <v>0</v>
      </c>
      <c r="H46" s="82">
        <f t="shared" ref="H46:H77" si="13">F46</f>
        <v>-706.5</v>
      </c>
      <c r="I46" s="5"/>
      <c r="J46" s="5"/>
    </row>
    <row r="47" spans="1:10" ht="75">
      <c r="A47" s="46" t="s">
        <v>52</v>
      </c>
      <c r="B47" s="47">
        <v>408.4</v>
      </c>
      <c r="C47" s="47">
        <f t="shared" si="9"/>
        <v>-408.4</v>
      </c>
      <c r="D47" s="47" t="s">
        <v>141</v>
      </c>
      <c r="E47" s="95" t="s">
        <v>228</v>
      </c>
      <c r="F47" s="82">
        <f t="shared" si="12"/>
        <v>-408.4</v>
      </c>
      <c r="G47" s="82">
        <v>0</v>
      </c>
      <c r="H47" s="82">
        <f t="shared" si="13"/>
        <v>-408.4</v>
      </c>
      <c r="I47" s="5"/>
      <c r="J47" s="5"/>
    </row>
    <row r="48" spans="1:10" ht="48" customHeight="1">
      <c r="A48" s="46" t="s">
        <v>98</v>
      </c>
      <c r="B48" s="47">
        <v>298.2</v>
      </c>
      <c r="C48" s="47">
        <f t="shared" si="9"/>
        <v>-298.2</v>
      </c>
      <c r="D48" s="47" t="s">
        <v>141</v>
      </c>
      <c r="E48" s="106" t="s">
        <v>229</v>
      </c>
      <c r="F48" s="82">
        <f t="shared" si="12"/>
        <v>-298.2</v>
      </c>
      <c r="G48" s="82">
        <v>0</v>
      </c>
      <c r="H48" s="82">
        <f t="shared" si="13"/>
        <v>-298.2</v>
      </c>
      <c r="I48" s="5"/>
      <c r="J48" s="5"/>
    </row>
    <row r="49" spans="1:10" ht="48" customHeight="1">
      <c r="A49" s="46" t="s">
        <v>99</v>
      </c>
      <c r="B49" s="47">
        <v>90.1</v>
      </c>
      <c r="C49" s="47">
        <f t="shared" si="9"/>
        <v>-90.1</v>
      </c>
      <c r="D49" s="47" t="s">
        <v>141</v>
      </c>
      <c r="E49" s="106"/>
      <c r="F49" s="82">
        <f t="shared" si="12"/>
        <v>-90.1</v>
      </c>
      <c r="G49" s="82">
        <v>0</v>
      </c>
      <c r="H49" s="82">
        <f t="shared" si="13"/>
        <v>-90.1</v>
      </c>
      <c r="I49" s="5"/>
      <c r="J49" s="5"/>
    </row>
    <row r="50" spans="1:10" ht="48" customHeight="1">
      <c r="A50" s="46" t="s">
        <v>100</v>
      </c>
      <c r="B50" s="47">
        <v>209</v>
      </c>
      <c r="C50" s="47">
        <f t="shared" si="9"/>
        <v>-209</v>
      </c>
      <c r="D50" s="47" t="s">
        <v>141</v>
      </c>
      <c r="E50" s="102"/>
      <c r="F50" s="82">
        <f t="shared" si="12"/>
        <v>-209</v>
      </c>
      <c r="G50" s="82">
        <v>0</v>
      </c>
      <c r="H50" s="82">
        <f t="shared" si="13"/>
        <v>-209</v>
      </c>
      <c r="I50" s="5"/>
      <c r="J50" s="5"/>
    </row>
    <row r="51" spans="1:10" ht="93.75">
      <c r="A51" s="46" t="s">
        <v>101</v>
      </c>
      <c r="B51" s="47">
        <v>0</v>
      </c>
      <c r="C51" s="47">
        <f t="shared" si="9"/>
        <v>35424.1</v>
      </c>
      <c r="D51" s="47">
        <v>35424.1</v>
      </c>
      <c r="E51" s="96" t="s">
        <v>171</v>
      </c>
      <c r="F51" s="82">
        <f t="shared" si="12"/>
        <v>35424.1</v>
      </c>
      <c r="G51" s="82">
        <v>0</v>
      </c>
      <c r="H51" s="82">
        <f t="shared" si="13"/>
        <v>35424.1</v>
      </c>
      <c r="I51" s="5"/>
      <c r="J51" s="5"/>
    </row>
    <row r="52" spans="1:10" ht="18.75" customHeight="1">
      <c r="A52" s="46" t="s">
        <v>103</v>
      </c>
      <c r="B52" s="47">
        <v>520</v>
      </c>
      <c r="C52" s="47">
        <f t="shared" si="9"/>
        <v>-520</v>
      </c>
      <c r="D52" s="47">
        <v>0</v>
      </c>
      <c r="E52" s="101" t="s">
        <v>211</v>
      </c>
      <c r="F52" s="82">
        <f t="shared" si="12"/>
        <v>-520</v>
      </c>
      <c r="G52" s="82">
        <v>0</v>
      </c>
      <c r="H52" s="82">
        <f t="shared" si="13"/>
        <v>-520</v>
      </c>
      <c r="I52" s="5"/>
      <c r="J52" s="5"/>
    </row>
    <row r="53" spans="1:10" ht="18.75" customHeight="1">
      <c r="A53" s="46" t="s">
        <v>104</v>
      </c>
      <c r="B53" s="47">
        <v>570.29999999999995</v>
      </c>
      <c r="C53" s="47">
        <f t="shared" si="9"/>
        <v>-570.29999999999995</v>
      </c>
      <c r="D53" s="47">
        <v>0</v>
      </c>
      <c r="E53" s="106"/>
      <c r="F53" s="82">
        <f t="shared" si="12"/>
        <v>-570.29999999999995</v>
      </c>
      <c r="G53" s="82">
        <v>0</v>
      </c>
      <c r="H53" s="82">
        <f t="shared" si="13"/>
        <v>-570.29999999999995</v>
      </c>
      <c r="I53" s="5"/>
      <c r="J53" s="5"/>
    </row>
    <row r="54" spans="1:10" ht="18.75" customHeight="1">
      <c r="A54" s="46" t="s">
        <v>105</v>
      </c>
      <c r="B54" s="47">
        <v>1081.4000000000001</v>
      </c>
      <c r="C54" s="47">
        <f t="shared" si="9"/>
        <v>-1081.4000000000001</v>
      </c>
      <c r="D54" s="47">
        <v>0</v>
      </c>
      <c r="E54" s="106"/>
      <c r="F54" s="82">
        <f t="shared" si="12"/>
        <v>-1081.4000000000001</v>
      </c>
      <c r="G54" s="82">
        <v>0</v>
      </c>
      <c r="H54" s="82">
        <f t="shared" si="13"/>
        <v>-1081.4000000000001</v>
      </c>
      <c r="I54" s="5"/>
      <c r="J54" s="5"/>
    </row>
    <row r="55" spans="1:10" ht="18.75" customHeight="1">
      <c r="A55" s="46" t="s">
        <v>106</v>
      </c>
      <c r="B55" s="47">
        <v>326.60000000000002</v>
      </c>
      <c r="C55" s="47">
        <f t="shared" si="9"/>
        <v>-326.60000000000002</v>
      </c>
      <c r="D55" s="47">
        <v>0</v>
      </c>
      <c r="E55" s="106"/>
      <c r="F55" s="82">
        <f t="shared" si="12"/>
        <v>-326.60000000000002</v>
      </c>
      <c r="G55" s="82">
        <v>0</v>
      </c>
      <c r="H55" s="82">
        <f t="shared" si="13"/>
        <v>-326.60000000000002</v>
      </c>
      <c r="I55" s="5"/>
      <c r="J55" s="5"/>
    </row>
    <row r="56" spans="1:10" ht="18.75" customHeight="1">
      <c r="A56" s="46" t="s">
        <v>107</v>
      </c>
      <c r="B56" s="47">
        <v>3738.6</v>
      </c>
      <c r="C56" s="47">
        <f t="shared" si="9"/>
        <v>-3738.6</v>
      </c>
      <c r="D56" s="47">
        <v>0</v>
      </c>
      <c r="E56" s="106"/>
      <c r="F56" s="82">
        <f t="shared" si="12"/>
        <v>-3738.6</v>
      </c>
      <c r="G56" s="82">
        <v>0</v>
      </c>
      <c r="H56" s="82">
        <f t="shared" si="13"/>
        <v>-3738.6</v>
      </c>
      <c r="I56" s="5"/>
      <c r="J56" s="5"/>
    </row>
    <row r="57" spans="1:10" ht="18.75" customHeight="1">
      <c r="A57" s="46" t="s">
        <v>53</v>
      </c>
      <c r="B57" s="47">
        <v>23523.1</v>
      </c>
      <c r="C57" s="47">
        <f t="shared" si="9"/>
        <v>-23523.1</v>
      </c>
      <c r="D57" s="47">
        <v>0</v>
      </c>
      <c r="E57" s="106"/>
      <c r="F57" s="82">
        <f t="shared" si="12"/>
        <v>-23523.1</v>
      </c>
      <c r="G57" s="82">
        <v>0</v>
      </c>
      <c r="H57" s="82">
        <f t="shared" si="13"/>
        <v>-23523.1</v>
      </c>
      <c r="I57" s="5"/>
      <c r="J57" s="5"/>
    </row>
    <row r="58" spans="1:10" ht="18.75" customHeight="1">
      <c r="A58" s="46" t="s">
        <v>55</v>
      </c>
      <c r="B58" s="47">
        <v>7154.6</v>
      </c>
      <c r="C58" s="47">
        <f t="shared" si="9"/>
        <v>170232.3</v>
      </c>
      <c r="D58" s="47">
        <v>177386.9</v>
      </c>
      <c r="E58" s="106"/>
      <c r="F58" s="82">
        <f t="shared" si="12"/>
        <v>170232.3</v>
      </c>
      <c r="G58" s="82">
        <v>0</v>
      </c>
      <c r="H58" s="82">
        <f t="shared" si="13"/>
        <v>170232.3</v>
      </c>
      <c r="I58" s="5"/>
      <c r="J58" s="5"/>
    </row>
    <row r="59" spans="1:10" ht="18.75" customHeight="1">
      <c r="A59" s="46" t="s">
        <v>54</v>
      </c>
      <c r="B59" s="47">
        <v>13846.3</v>
      </c>
      <c r="C59" s="47">
        <f t="shared" si="9"/>
        <v>-13846.3</v>
      </c>
      <c r="D59" s="47">
        <v>0</v>
      </c>
      <c r="E59" s="106"/>
      <c r="F59" s="82">
        <f t="shared" si="12"/>
        <v>-13846.3</v>
      </c>
      <c r="G59" s="82">
        <v>0</v>
      </c>
      <c r="H59" s="82">
        <f t="shared" si="13"/>
        <v>-13846.3</v>
      </c>
      <c r="I59" s="5"/>
      <c r="J59" s="5"/>
    </row>
    <row r="60" spans="1:10" ht="18.75" customHeight="1">
      <c r="A60" s="46" t="s">
        <v>56</v>
      </c>
      <c r="B60" s="47">
        <v>4395.7</v>
      </c>
      <c r="C60" s="47">
        <f t="shared" si="9"/>
        <v>-4395.7</v>
      </c>
      <c r="D60" s="47">
        <v>0</v>
      </c>
      <c r="E60" s="106"/>
      <c r="F60" s="82">
        <f t="shared" si="12"/>
        <v>-4395.7</v>
      </c>
      <c r="G60" s="82">
        <v>0</v>
      </c>
      <c r="H60" s="82">
        <f t="shared" si="13"/>
        <v>-4395.7</v>
      </c>
      <c r="I60" s="5"/>
      <c r="J60" s="5"/>
    </row>
    <row r="61" spans="1:10" ht="18.75" customHeight="1">
      <c r="A61" s="46" t="s">
        <v>109</v>
      </c>
      <c r="B61" s="47">
        <v>495.8</v>
      </c>
      <c r="C61" s="47">
        <f t="shared" si="9"/>
        <v>-495.8</v>
      </c>
      <c r="D61" s="47">
        <v>0</v>
      </c>
      <c r="E61" s="106"/>
      <c r="F61" s="82">
        <f t="shared" si="12"/>
        <v>-495.8</v>
      </c>
      <c r="G61" s="82">
        <v>0</v>
      </c>
      <c r="H61" s="82">
        <f t="shared" si="13"/>
        <v>-495.8</v>
      </c>
      <c r="I61" s="5"/>
      <c r="J61" s="5"/>
    </row>
    <row r="62" spans="1:10" ht="93.75">
      <c r="A62" s="46" t="s">
        <v>39</v>
      </c>
      <c r="B62" s="47">
        <v>208.3</v>
      </c>
      <c r="C62" s="47">
        <f t="shared" si="9"/>
        <v>-208.3</v>
      </c>
      <c r="D62" s="47">
        <v>0</v>
      </c>
      <c r="E62" s="98" t="s">
        <v>230</v>
      </c>
      <c r="F62" s="82">
        <f t="shared" si="12"/>
        <v>-208.3</v>
      </c>
      <c r="G62" s="82">
        <v>0</v>
      </c>
      <c r="H62" s="82">
        <f t="shared" si="13"/>
        <v>-208.3</v>
      </c>
      <c r="I62" s="5"/>
      <c r="J62" s="5"/>
    </row>
    <row r="63" spans="1:10" ht="85.5" customHeight="1">
      <c r="A63" s="46" t="s">
        <v>58</v>
      </c>
      <c r="B63" s="47">
        <v>1696.5</v>
      </c>
      <c r="C63" s="47">
        <f t="shared" si="9"/>
        <v>-1696.5</v>
      </c>
      <c r="D63" s="47">
        <v>0</v>
      </c>
      <c r="E63" s="98" t="s">
        <v>231</v>
      </c>
      <c r="F63" s="82">
        <f t="shared" si="12"/>
        <v>-1696.5</v>
      </c>
      <c r="G63" s="82">
        <v>0</v>
      </c>
      <c r="H63" s="82">
        <f t="shared" si="13"/>
        <v>-1696.5</v>
      </c>
      <c r="I63" s="5"/>
      <c r="J63" s="5"/>
    </row>
    <row r="64" spans="1:10" ht="44.25" customHeight="1">
      <c r="A64" s="46" t="s">
        <v>59</v>
      </c>
      <c r="B64" s="47">
        <v>0</v>
      </c>
      <c r="C64" s="47">
        <f t="shared" si="9"/>
        <v>63883.7</v>
      </c>
      <c r="D64" s="47">
        <v>63883.7</v>
      </c>
      <c r="E64" s="101" t="s">
        <v>172</v>
      </c>
      <c r="F64" s="82">
        <f t="shared" si="12"/>
        <v>63883.7</v>
      </c>
      <c r="G64" s="82">
        <v>0</v>
      </c>
      <c r="H64" s="82">
        <f t="shared" si="13"/>
        <v>63883.7</v>
      </c>
      <c r="I64" s="5"/>
      <c r="J64" s="5"/>
    </row>
    <row r="65" spans="1:10" ht="46.5" customHeight="1">
      <c r="A65" s="46" t="s">
        <v>33</v>
      </c>
      <c r="B65" s="47">
        <v>300.39999999999998</v>
      </c>
      <c r="C65" s="47">
        <f t="shared" si="9"/>
        <v>-300.39999999999998</v>
      </c>
      <c r="D65" s="47">
        <v>0</v>
      </c>
      <c r="E65" s="102"/>
      <c r="F65" s="82">
        <f t="shared" si="12"/>
        <v>-300.39999999999998</v>
      </c>
      <c r="G65" s="82">
        <v>0</v>
      </c>
      <c r="H65" s="82">
        <f t="shared" si="13"/>
        <v>-300.39999999999998</v>
      </c>
      <c r="I65" s="5"/>
      <c r="J65" s="5"/>
    </row>
    <row r="66" spans="1:10" ht="18.75" customHeight="1">
      <c r="A66" s="46" t="s">
        <v>111</v>
      </c>
      <c r="B66" s="47">
        <v>2725</v>
      </c>
      <c r="C66" s="47">
        <f t="shared" ref="C66:C70" si="14">D66-B66</f>
        <v>-2725</v>
      </c>
      <c r="D66" s="47">
        <v>0</v>
      </c>
      <c r="E66" s="119" t="s">
        <v>232</v>
      </c>
      <c r="F66" s="82">
        <f t="shared" ref="F66:F70" si="15">C66</f>
        <v>-2725</v>
      </c>
      <c r="G66" s="82">
        <v>0</v>
      </c>
      <c r="H66" s="82">
        <f t="shared" ref="H66:H70" si="16">F66</f>
        <v>-2725</v>
      </c>
      <c r="I66" s="5"/>
      <c r="J66" s="5"/>
    </row>
    <row r="67" spans="1:10" ht="18.75" customHeight="1">
      <c r="A67" s="46" t="s">
        <v>112</v>
      </c>
      <c r="B67" s="47">
        <v>822.9</v>
      </c>
      <c r="C67" s="47">
        <f t="shared" si="14"/>
        <v>-822.9</v>
      </c>
      <c r="D67" s="47">
        <v>0</v>
      </c>
      <c r="E67" s="119"/>
      <c r="F67" s="82">
        <f t="shared" si="15"/>
        <v>-822.9</v>
      </c>
      <c r="G67" s="82">
        <v>0</v>
      </c>
      <c r="H67" s="82">
        <f t="shared" si="16"/>
        <v>-822.9</v>
      </c>
      <c r="I67" s="5"/>
      <c r="J67" s="5"/>
    </row>
    <row r="68" spans="1:10" ht="18.75" customHeight="1">
      <c r="A68" s="46" t="s">
        <v>114</v>
      </c>
      <c r="B68" s="47">
        <v>656.1</v>
      </c>
      <c r="C68" s="47">
        <f t="shared" si="14"/>
        <v>-656.1</v>
      </c>
      <c r="D68" s="47">
        <v>0</v>
      </c>
      <c r="E68" s="119"/>
      <c r="F68" s="82">
        <f t="shared" si="15"/>
        <v>-656.1</v>
      </c>
      <c r="G68" s="82">
        <v>0</v>
      </c>
      <c r="H68" s="82">
        <f t="shared" si="16"/>
        <v>-656.1</v>
      </c>
      <c r="I68" s="5"/>
      <c r="J68" s="5"/>
    </row>
    <row r="69" spans="1:10" ht="18.75" customHeight="1">
      <c r="A69" s="46" t="s">
        <v>113</v>
      </c>
      <c r="B69" s="47">
        <v>366</v>
      </c>
      <c r="C69" s="47">
        <f t="shared" si="14"/>
        <v>-366</v>
      </c>
      <c r="D69" s="47">
        <v>0</v>
      </c>
      <c r="E69" s="119"/>
      <c r="F69" s="82">
        <f t="shared" si="15"/>
        <v>-366</v>
      </c>
      <c r="G69" s="82">
        <v>0</v>
      </c>
      <c r="H69" s="82">
        <f t="shared" si="16"/>
        <v>-366</v>
      </c>
      <c r="I69" s="5"/>
      <c r="J69" s="5"/>
    </row>
    <row r="70" spans="1:10" ht="18.75" customHeight="1">
      <c r="A70" s="46" t="s">
        <v>117</v>
      </c>
      <c r="B70" s="47">
        <v>4743.6000000000004</v>
      </c>
      <c r="C70" s="47">
        <f t="shared" si="14"/>
        <v>-4743.6000000000004</v>
      </c>
      <c r="D70" s="47">
        <v>0</v>
      </c>
      <c r="E70" s="119"/>
      <c r="F70" s="82">
        <f t="shared" si="15"/>
        <v>-4743.6000000000004</v>
      </c>
      <c r="G70" s="82">
        <v>0</v>
      </c>
      <c r="H70" s="82">
        <f t="shared" si="16"/>
        <v>-4743.6000000000004</v>
      </c>
      <c r="I70" s="5"/>
      <c r="J70" s="5"/>
    </row>
    <row r="71" spans="1:10" ht="18.75" customHeight="1">
      <c r="A71" s="46" t="s">
        <v>118</v>
      </c>
      <c r="B71" s="47">
        <v>1432.6</v>
      </c>
      <c r="C71" s="47">
        <f t="shared" si="9"/>
        <v>-1432.6</v>
      </c>
      <c r="D71" s="47">
        <v>0</v>
      </c>
      <c r="E71" s="119"/>
      <c r="F71" s="82">
        <f t="shared" si="12"/>
        <v>-1432.6</v>
      </c>
      <c r="G71" s="82">
        <v>0</v>
      </c>
      <c r="H71" s="82">
        <f t="shared" si="13"/>
        <v>-1432.6</v>
      </c>
      <c r="I71" s="5"/>
      <c r="J71" s="5"/>
    </row>
    <row r="72" spans="1:10" ht="18.75" customHeight="1">
      <c r="A72" s="46" t="s">
        <v>119</v>
      </c>
      <c r="B72" s="47">
        <v>565.4</v>
      </c>
      <c r="C72" s="47">
        <f t="shared" si="9"/>
        <v>-565.4</v>
      </c>
      <c r="D72" s="47">
        <v>0</v>
      </c>
      <c r="E72" s="119"/>
      <c r="F72" s="82">
        <f t="shared" si="12"/>
        <v>-565.4</v>
      </c>
      <c r="G72" s="82">
        <v>0</v>
      </c>
      <c r="H72" s="82">
        <f t="shared" si="13"/>
        <v>-565.4</v>
      </c>
      <c r="I72" s="5"/>
      <c r="J72" s="5"/>
    </row>
    <row r="73" spans="1:10" ht="18.75" customHeight="1">
      <c r="A73" s="46" t="s">
        <v>120</v>
      </c>
      <c r="B73" s="47">
        <v>1418.9</v>
      </c>
      <c r="C73" s="47">
        <f t="shared" si="9"/>
        <v>-1418.9</v>
      </c>
      <c r="D73" s="47">
        <v>0</v>
      </c>
      <c r="E73" s="119"/>
      <c r="F73" s="82">
        <f t="shared" si="12"/>
        <v>-1418.9</v>
      </c>
      <c r="G73" s="82">
        <v>0</v>
      </c>
      <c r="H73" s="82">
        <f t="shared" si="13"/>
        <v>-1418.9</v>
      </c>
      <c r="I73" s="5"/>
      <c r="J73" s="5"/>
    </row>
    <row r="74" spans="1:10" ht="18.75" customHeight="1">
      <c r="A74" s="46" t="s">
        <v>121</v>
      </c>
      <c r="B74" s="47">
        <v>6357.9</v>
      </c>
      <c r="C74" s="47">
        <f t="shared" si="9"/>
        <v>-6357.9</v>
      </c>
      <c r="D74" s="47">
        <v>0</v>
      </c>
      <c r="E74" s="119"/>
      <c r="F74" s="82">
        <f t="shared" si="12"/>
        <v>-6357.9</v>
      </c>
      <c r="G74" s="82">
        <v>0</v>
      </c>
      <c r="H74" s="82">
        <f t="shared" si="13"/>
        <v>-6357.9</v>
      </c>
      <c r="I74" s="5"/>
      <c r="J74" s="5"/>
    </row>
    <row r="75" spans="1:10" ht="18.75" customHeight="1">
      <c r="A75" s="46" t="s">
        <v>122</v>
      </c>
      <c r="B75" s="47">
        <v>1920.1</v>
      </c>
      <c r="C75" s="47">
        <f t="shared" si="9"/>
        <v>-1920.1</v>
      </c>
      <c r="D75" s="47">
        <v>0</v>
      </c>
      <c r="E75" s="119"/>
      <c r="F75" s="82">
        <f t="shared" si="12"/>
        <v>-1920.1</v>
      </c>
      <c r="G75" s="82">
        <v>0</v>
      </c>
      <c r="H75" s="82">
        <f t="shared" si="13"/>
        <v>-1920.1</v>
      </c>
      <c r="I75" s="5"/>
      <c r="J75" s="5"/>
    </row>
    <row r="76" spans="1:10" ht="18.75" customHeight="1">
      <c r="A76" s="46" t="s">
        <v>123</v>
      </c>
      <c r="B76" s="47">
        <v>90</v>
      </c>
      <c r="C76" s="47">
        <f t="shared" si="9"/>
        <v>-90</v>
      </c>
      <c r="D76" s="47">
        <v>0</v>
      </c>
      <c r="E76" s="119"/>
      <c r="F76" s="82">
        <f t="shared" si="12"/>
        <v>-90</v>
      </c>
      <c r="G76" s="82">
        <v>0</v>
      </c>
      <c r="H76" s="82">
        <f t="shared" si="13"/>
        <v>-90</v>
      </c>
      <c r="I76" s="5"/>
      <c r="J76" s="5"/>
    </row>
    <row r="77" spans="1:10" ht="18.75" customHeight="1">
      <c r="A77" s="46" t="s">
        <v>124</v>
      </c>
      <c r="B77" s="47">
        <v>346.1</v>
      </c>
      <c r="C77" s="47">
        <f t="shared" si="9"/>
        <v>-346.1</v>
      </c>
      <c r="D77" s="47">
        <v>0</v>
      </c>
      <c r="E77" s="119"/>
      <c r="F77" s="82">
        <f t="shared" si="12"/>
        <v>-346.1</v>
      </c>
      <c r="G77" s="82">
        <v>0</v>
      </c>
      <c r="H77" s="82">
        <f t="shared" si="13"/>
        <v>-346.1</v>
      </c>
      <c r="I77" s="5"/>
      <c r="J77" s="5"/>
    </row>
    <row r="78" spans="1:10" ht="47.25" customHeight="1">
      <c r="A78" s="46" t="s">
        <v>125</v>
      </c>
      <c r="B78" s="47">
        <v>3577.4</v>
      </c>
      <c r="C78" s="47">
        <f t="shared" ref="C78" si="17">D78-B78</f>
        <v>-3577.4</v>
      </c>
      <c r="D78" s="47">
        <v>0</v>
      </c>
      <c r="E78" s="106" t="s">
        <v>158</v>
      </c>
      <c r="F78" s="82">
        <f t="shared" ref="F78" si="18">C78</f>
        <v>-3577.4</v>
      </c>
      <c r="G78" s="82">
        <v>0</v>
      </c>
      <c r="H78" s="82">
        <f t="shared" ref="H78" si="19">F78</f>
        <v>-3577.4</v>
      </c>
      <c r="I78" s="5"/>
      <c r="J78" s="5"/>
    </row>
    <row r="79" spans="1:10" ht="47.25" customHeight="1">
      <c r="A79" s="46" t="s">
        <v>126</v>
      </c>
      <c r="B79" s="47">
        <v>1080.4000000000001</v>
      </c>
      <c r="C79" s="47">
        <f t="shared" ref="C79:C80" si="20">D79-B79</f>
        <v>-1080.4000000000001</v>
      </c>
      <c r="D79" s="47">
        <v>0</v>
      </c>
      <c r="E79" s="106"/>
      <c r="F79" s="82">
        <f t="shared" ref="F79:F80" si="21">C79</f>
        <v>-1080.4000000000001</v>
      </c>
      <c r="G79" s="82">
        <v>0</v>
      </c>
      <c r="H79" s="82">
        <f t="shared" ref="H79:H80" si="22">F79</f>
        <v>-1080.4000000000001</v>
      </c>
      <c r="I79" s="5"/>
      <c r="J79" s="5"/>
    </row>
    <row r="80" spans="1:10" ht="47.25" customHeight="1">
      <c r="A80" s="46" t="s">
        <v>127</v>
      </c>
      <c r="B80" s="47">
        <v>275.10000000000002</v>
      </c>
      <c r="C80" s="47">
        <f t="shared" si="20"/>
        <v>-275.10000000000002</v>
      </c>
      <c r="D80" s="47">
        <v>0</v>
      </c>
      <c r="E80" s="102"/>
      <c r="F80" s="82">
        <f t="shared" si="21"/>
        <v>-275.10000000000002</v>
      </c>
      <c r="G80" s="82">
        <v>0</v>
      </c>
      <c r="H80" s="82">
        <f t="shared" si="22"/>
        <v>-275.10000000000002</v>
      </c>
      <c r="I80" s="5"/>
      <c r="J80" s="5"/>
    </row>
    <row r="81" spans="1:11" ht="84" customHeight="1">
      <c r="A81" s="24" t="s">
        <v>14</v>
      </c>
      <c r="B81" s="45">
        <v>153973.9</v>
      </c>
      <c r="C81" s="45">
        <f>D81-B81</f>
        <v>190638.00000000003</v>
      </c>
      <c r="D81" s="45">
        <v>344611.9</v>
      </c>
      <c r="E81" s="13"/>
      <c r="F81" s="48">
        <f t="shared" ref="F81" si="23">C81</f>
        <v>190638.00000000003</v>
      </c>
      <c r="G81" s="48">
        <f>SUM(G45:G80)</f>
        <v>0</v>
      </c>
      <c r="H81" s="48">
        <v>190638</v>
      </c>
      <c r="I81" s="5"/>
      <c r="J81" s="5"/>
      <c r="K81" s="21"/>
    </row>
    <row r="82" spans="1:11" ht="16.5">
      <c r="A82" s="120" t="s">
        <v>15</v>
      </c>
      <c r="B82" s="121"/>
      <c r="C82" s="121"/>
      <c r="D82" s="121"/>
      <c r="E82" s="121"/>
      <c r="F82" s="121"/>
      <c r="G82" s="121"/>
      <c r="H82" s="122"/>
      <c r="I82" s="5"/>
      <c r="J82" s="5"/>
    </row>
    <row r="83" spans="1:11" ht="18" customHeight="1">
      <c r="A83" s="116" t="s">
        <v>0</v>
      </c>
      <c r="B83" s="105" t="s">
        <v>72</v>
      </c>
      <c r="C83" s="103" t="s">
        <v>1</v>
      </c>
      <c r="D83" s="105" t="s">
        <v>35</v>
      </c>
      <c r="E83" s="104" t="s">
        <v>2</v>
      </c>
      <c r="F83" s="104" t="s">
        <v>4</v>
      </c>
      <c r="G83" s="104"/>
      <c r="H83" s="104"/>
      <c r="I83" s="5"/>
      <c r="J83" s="5"/>
    </row>
    <row r="84" spans="1:11" ht="70.5" customHeight="1">
      <c r="A84" s="116"/>
      <c r="B84" s="105"/>
      <c r="C84" s="103"/>
      <c r="D84" s="105"/>
      <c r="E84" s="104"/>
      <c r="F84" s="23" t="s">
        <v>3</v>
      </c>
      <c r="G84" s="23" t="s">
        <v>22</v>
      </c>
      <c r="H84" s="6" t="s">
        <v>5</v>
      </c>
      <c r="I84" s="5"/>
      <c r="J84" s="5"/>
    </row>
    <row r="85" spans="1:11" ht="37.5" customHeight="1">
      <c r="A85" s="46" t="s">
        <v>128</v>
      </c>
      <c r="B85" s="92">
        <v>532.9</v>
      </c>
      <c r="C85" s="47">
        <f t="shared" ref="C85:C93" si="24">D85-B85</f>
        <v>-532.9</v>
      </c>
      <c r="D85" s="46" t="s">
        <v>141</v>
      </c>
      <c r="E85" s="101" t="s">
        <v>223</v>
      </c>
      <c r="F85" s="82">
        <f t="shared" ref="F85:F93" si="25">C85</f>
        <v>-532.9</v>
      </c>
      <c r="G85" s="82">
        <v>0</v>
      </c>
      <c r="H85" s="82">
        <f t="shared" ref="H85:H93" si="26">F85</f>
        <v>-532.9</v>
      </c>
      <c r="I85" s="5"/>
      <c r="J85" s="5"/>
    </row>
    <row r="86" spans="1:11" ht="37.5" customHeight="1">
      <c r="A86" s="46" t="s">
        <v>38</v>
      </c>
      <c r="B86" s="92">
        <v>1667</v>
      </c>
      <c r="C86" s="47">
        <f t="shared" si="24"/>
        <v>-1667</v>
      </c>
      <c r="D86" s="46" t="s">
        <v>141</v>
      </c>
      <c r="E86" s="102"/>
      <c r="F86" s="82">
        <f t="shared" si="25"/>
        <v>-1667</v>
      </c>
      <c r="G86" s="82">
        <v>0</v>
      </c>
      <c r="H86" s="82">
        <f t="shared" si="26"/>
        <v>-1667</v>
      </c>
      <c r="I86" s="5"/>
      <c r="J86" s="5"/>
    </row>
    <row r="87" spans="1:11" ht="75">
      <c r="A87" s="46" t="s">
        <v>62</v>
      </c>
      <c r="B87" s="92">
        <v>11</v>
      </c>
      <c r="C87" s="47">
        <f t="shared" si="24"/>
        <v>-11</v>
      </c>
      <c r="D87" s="46" t="s">
        <v>141</v>
      </c>
      <c r="E87" s="96" t="s">
        <v>159</v>
      </c>
      <c r="F87" s="82">
        <f t="shared" si="25"/>
        <v>-11</v>
      </c>
      <c r="G87" s="82">
        <v>0</v>
      </c>
      <c r="H87" s="82">
        <f t="shared" si="26"/>
        <v>-11</v>
      </c>
      <c r="I87" s="5"/>
      <c r="J87" s="5"/>
    </row>
    <row r="88" spans="1:11" ht="93.75">
      <c r="A88" s="46" t="s">
        <v>129</v>
      </c>
      <c r="B88" s="92">
        <v>2</v>
      </c>
      <c r="C88" s="47">
        <f t="shared" si="24"/>
        <v>-2</v>
      </c>
      <c r="D88" s="46" t="s">
        <v>141</v>
      </c>
      <c r="E88" s="98" t="s">
        <v>160</v>
      </c>
      <c r="F88" s="82">
        <f t="shared" si="25"/>
        <v>-2</v>
      </c>
      <c r="G88" s="82">
        <v>0</v>
      </c>
      <c r="H88" s="82">
        <f t="shared" si="26"/>
        <v>-2</v>
      </c>
      <c r="I88" s="5"/>
      <c r="J88" s="5"/>
    </row>
    <row r="89" spans="1:11" ht="25.5" customHeight="1">
      <c r="A89" s="46" t="s">
        <v>130</v>
      </c>
      <c r="B89" s="92">
        <v>271.5</v>
      </c>
      <c r="C89" s="47">
        <f t="shared" si="24"/>
        <v>-271.5</v>
      </c>
      <c r="D89" s="46" t="s">
        <v>141</v>
      </c>
      <c r="E89" s="101" t="s">
        <v>224</v>
      </c>
      <c r="F89" s="82">
        <f t="shared" si="25"/>
        <v>-271.5</v>
      </c>
      <c r="G89" s="82">
        <v>0</v>
      </c>
      <c r="H89" s="82">
        <f t="shared" si="26"/>
        <v>-271.5</v>
      </c>
      <c r="I89" s="5"/>
      <c r="J89" s="5"/>
    </row>
    <row r="90" spans="1:11" ht="25.5" customHeight="1">
      <c r="A90" s="46" t="s">
        <v>43</v>
      </c>
      <c r="B90" s="92">
        <v>4804.2</v>
      </c>
      <c r="C90" s="47">
        <f t="shared" si="24"/>
        <v>-4798.5</v>
      </c>
      <c r="D90" s="46" t="s">
        <v>143</v>
      </c>
      <c r="E90" s="106"/>
      <c r="F90" s="82">
        <f t="shared" si="25"/>
        <v>-4798.5</v>
      </c>
      <c r="G90" s="82">
        <v>0</v>
      </c>
      <c r="H90" s="82">
        <f t="shared" si="26"/>
        <v>-4798.5</v>
      </c>
      <c r="I90" s="5"/>
      <c r="J90" s="5"/>
    </row>
    <row r="91" spans="1:11" ht="25.5" customHeight="1">
      <c r="A91" s="46" t="s">
        <v>131</v>
      </c>
      <c r="B91" s="92">
        <v>6745.7</v>
      </c>
      <c r="C91" s="47">
        <f t="shared" si="24"/>
        <v>-6745.7</v>
      </c>
      <c r="D91" s="46" t="s">
        <v>141</v>
      </c>
      <c r="E91" s="102"/>
      <c r="F91" s="82">
        <f t="shared" si="25"/>
        <v>-6745.7</v>
      </c>
      <c r="G91" s="82">
        <v>0</v>
      </c>
      <c r="H91" s="82">
        <f t="shared" si="26"/>
        <v>-6745.7</v>
      </c>
      <c r="I91" s="5"/>
      <c r="J91" s="5"/>
    </row>
    <row r="92" spans="1:11" ht="93.75">
      <c r="A92" s="46" t="s">
        <v>66</v>
      </c>
      <c r="B92" s="92">
        <v>2</v>
      </c>
      <c r="C92" s="47">
        <f t="shared" si="24"/>
        <v>-2</v>
      </c>
      <c r="D92" s="46" t="s">
        <v>141</v>
      </c>
      <c r="E92" s="98" t="s">
        <v>161</v>
      </c>
      <c r="F92" s="82">
        <f t="shared" si="25"/>
        <v>-2</v>
      </c>
      <c r="G92" s="82">
        <v>0</v>
      </c>
      <c r="H92" s="82">
        <f t="shared" si="26"/>
        <v>-2</v>
      </c>
      <c r="I92" s="5"/>
      <c r="J92" s="5">
        <f>11815.7-2143</f>
        <v>9672.7000000000007</v>
      </c>
    </row>
    <row r="93" spans="1:11" ht="131.25">
      <c r="A93" s="46" t="s">
        <v>132</v>
      </c>
      <c r="B93" s="92">
        <v>1145.7</v>
      </c>
      <c r="C93" s="47">
        <f t="shared" si="24"/>
        <v>-613</v>
      </c>
      <c r="D93" s="46" t="s">
        <v>142</v>
      </c>
      <c r="E93" s="98" t="s">
        <v>225</v>
      </c>
      <c r="F93" s="82">
        <f t="shared" si="25"/>
        <v>-613</v>
      </c>
      <c r="G93" s="82">
        <v>0</v>
      </c>
      <c r="H93" s="82">
        <f t="shared" si="26"/>
        <v>-613</v>
      </c>
      <c r="I93" s="5"/>
      <c r="J93" s="5"/>
    </row>
    <row r="94" spans="1:11" ht="78" customHeight="1">
      <c r="A94" s="26" t="s">
        <v>18</v>
      </c>
      <c r="B94" s="45">
        <v>99318.9</v>
      </c>
      <c r="C94" s="45">
        <f>D94-B94</f>
        <v>-14643.699999999997</v>
      </c>
      <c r="D94" s="45">
        <v>84675.199999999997</v>
      </c>
      <c r="E94" s="31"/>
      <c r="F94" s="48">
        <f>C94</f>
        <v>-14643.699999999997</v>
      </c>
      <c r="G94" s="48">
        <f>SUM(G85:G93)</f>
        <v>0</v>
      </c>
      <c r="H94" s="48">
        <v>-14643.7</v>
      </c>
      <c r="I94" s="5"/>
      <c r="J94" s="5"/>
      <c r="K94" s="22"/>
    </row>
    <row r="95" spans="1:11" ht="16.5">
      <c r="A95" s="126" t="s">
        <v>16</v>
      </c>
      <c r="B95" s="127"/>
      <c r="C95" s="127"/>
      <c r="D95" s="127"/>
      <c r="E95" s="127"/>
      <c r="F95" s="127"/>
      <c r="G95" s="127"/>
      <c r="H95" s="128"/>
      <c r="I95" s="5"/>
      <c r="J95" s="5"/>
      <c r="K95" s="3"/>
    </row>
    <row r="96" spans="1:11" s="11" customFormat="1" ht="15.75" customHeight="1">
      <c r="A96" s="116" t="s">
        <v>0</v>
      </c>
      <c r="B96" s="105" t="s">
        <v>72</v>
      </c>
      <c r="C96" s="103" t="s">
        <v>1</v>
      </c>
      <c r="D96" s="105" t="s">
        <v>35</v>
      </c>
      <c r="E96" s="104" t="s">
        <v>2</v>
      </c>
      <c r="F96" s="104" t="s">
        <v>4</v>
      </c>
      <c r="G96" s="104"/>
      <c r="H96" s="104"/>
      <c r="I96" s="5"/>
      <c r="J96" s="5"/>
    </row>
    <row r="97" spans="1:10" s="11" customFormat="1" ht="65.25" customHeight="1">
      <c r="A97" s="116"/>
      <c r="B97" s="105"/>
      <c r="C97" s="103"/>
      <c r="D97" s="105"/>
      <c r="E97" s="104"/>
      <c r="F97" s="23" t="s">
        <v>3</v>
      </c>
      <c r="G97" s="23" t="s">
        <v>22</v>
      </c>
      <c r="H97" s="6" t="s">
        <v>5</v>
      </c>
      <c r="I97" s="5"/>
      <c r="J97" s="5"/>
    </row>
    <row r="98" spans="1:10" s="11" customFormat="1" ht="44.25" customHeight="1">
      <c r="A98" s="46" t="s">
        <v>133</v>
      </c>
      <c r="B98" s="92">
        <v>923</v>
      </c>
      <c r="C98" s="47">
        <f t="shared" ref="C98:C99" si="27">D98-B98</f>
        <v>-923</v>
      </c>
      <c r="D98" s="46" t="s">
        <v>141</v>
      </c>
      <c r="E98" s="101" t="s">
        <v>219</v>
      </c>
      <c r="F98" s="82">
        <f t="shared" ref="F98:F99" si="28">C98</f>
        <v>-923</v>
      </c>
      <c r="G98" s="82">
        <v>0</v>
      </c>
      <c r="H98" s="53">
        <f t="shared" ref="H98:H99" si="29">F98</f>
        <v>-923</v>
      </c>
      <c r="I98" s="5"/>
      <c r="J98" s="5"/>
    </row>
    <row r="99" spans="1:10" s="11" customFormat="1" ht="44.25" customHeight="1">
      <c r="A99" s="46" t="s">
        <v>68</v>
      </c>
      <c r="B99" s="92">
        <v>276.60000000000002</v>
      </c>
      <c r="C99" s="47">
        <f t="shared" si="27"/>
        <v>-276.60000000000002</v>
      </c>
      <c r="D99" s="46" t="s">
        <v>141</v>
      </c>
      <c r="E99" s="102"/>
      <c r="F99" s="82">
        <f t="shared" si="28"/>
        <v>-276.60000000000002</v>
      </c>
      <c r="G99" s="82">
        <v>0</v>
      </c>
      <c r="H99" s="53">
        <f t="shared" si="29"/>
        <v>-276.60000000000002</v>
      </c>
      <c r="I99" s="5"/>
      <c r="J99" s="5"/>
    </row>
    <row r="100" spans="1:10" ht="81.75" customHeight="1">
      <c r="A100" s="26" t="s">
        <v>17</v>
      </c>
      <c r="B100" s="45">
        <v>5504.7</v>
      </c>
      <c r="C100" s="45">
        <f>D100-B100</f>
        <v>-1199.6999999999998</v>
      </c>
      <c r="D100" s="45">
        <v>4305</v>
      </c>
      <c r="E100" s="14"/>
      <c r="F100" s="48">
        <f>C100</f>
        <v>-1199.6999999999998</v>
      </c>
      <c r="G100" s="48">
        <f>SUM(G98:G99)</f>
        <v>0</v>
      </c>
      <c r="H100" s="48">
        <v>-1199.7</v>
      </c>
      <c r="I100" s="5"/>
      <c r="J100" s="5"/>
    </row>
    <row r="101" spans="1:10" s="11" customFormat="1" ht="18.75" customHeight="1">
      <c r="A101" s="126" t="s">
        <v>19</v>
      </c>
      <c r="B101" s="127"/>
      <c r="C101" s="127"/>
      <c r="D101" s="127"/>
      <c r="E101" s="127"/>
      <c r="F101" s="127"/>
      <c r="G101" s="127"/>
      <c r="H101" s="128"/>
      <c r="I101" s="5"/>
      <c r="J101" s="5"/>
    </row>
    <row r="102" spans="1:10" ht="15.75" customHeight="1">
      <c r="A102" s="116" t="s">
        <v>0</v>
      </c>
      <c r="B102" s="133" t="s">
        <v>72</v>
      </c>
      <c r="C102" s="103" t="s">
        <v>1</v>
      </c>
      <c r="D102" s="105" t="s">
        <v>35</v>
      </c>
      <c r="E102" s="104" t="s">
        <v>2</v>
      </c>
      <c r="F102" s="104" t="s">
        <v>4</v>
      </c>
      <c r="G102" s="104"/>
      <c r="H102" s="104"/>
      <c r="I102" s="5"/>
      <c r="J102" s="5"/>
    </row>
    <row r="103" spans="1:10" ht="72.75" customHeight="1">
      <c r="A103" s="116"/>
      <c r="B103" s="134"/>
      <c r="C103" s="103"/>
      <c r="D103" s="105"/>
      <c r="E103" s="104"/>
      <c r="F103" s="23" t="s">
        <v>3</v>
      </c>
      <c r="G103" s="23" t="s">
        <v>22</v>
      </c>
      <c r="H103" s="6" t="s">
        <v>5</v>
      </c>
      <c r="I103" s="5"/>
      <c r="J103" s="5"/>
    </row>
    <row r="104" spans="1:10" ht="50.25" customHeight="1">
      <c r="A104" s="46" t="s">
        <v>134</v>
      </c>
      <c r="B104" s="91">
        <v>54</v>
      </c>
      <c r="C104" s="47">
        <f t="shared" ref="C104:C105" si="30">D104-B104</f>
        <v>-54</v>
      </c>
      <c r="D104" s="47">
        <v>0</v>
      </c>
      <c r="E104" s="101" t="s">
        <v>221</v>
      </c>
      <c r="F104" s="82">
        <f t="shared" ref="F104:F105" si="31">C104</f>
        <v>-54</v>
      </c>
      <c r="G104" s="82">
        <v>0</v>
      </c>
      <c r="H104" s="82">
        <f t="shared" ref="H104:H105" si="32">F104</f>
        <v>-54</v>
      </c>
      <c r="I104" s="5"/>
      <c r="J104" s="5"/>
    </row>
    <row r="105" spans="1:10" ht="50.25" customHeight="1">
      <c r="A105" s="46" t="s">
        <v>135</v>
      </c>
      <c r="B105" s="91">
        <v>349.2</v>
      </c>
      <c r="C105" s="47">
        <f t="shared" si="30"/>
        <v>-349.2</v>
      </c>
      <c r="D105" s="47">
        <v>0</v>
      </c>
      <c r="E105" s="102"/>
      <c r="F105" s="82">
        <f t="shared" si="31"/>
        <v>-349.2</v>
      </c>
      <c r="G105" s="82">
        <v>0</v>
      </c>
      <c r="H105" s="82">
        <f t="shared" si="32"/>
        <v>-349.2</v>
      </c>
      <c r="I105" s="5"/>
      <c r="J105" s="5"/>
    </row>
    <row r="106" spans="1:10" ht="72" customHeight="1">
      <c r="A106" s="24" t="s">
        <v>20</v>
      </c>
      <c r="B106" s="12">
        <v>5046.6000000000004</v>
      </c>
      <c r="C106" s="12">
        <f>D106-B106</f>
        <v>-403.20000000000073</v>
      </c>
      <c r="D106" s="12">
        <v>4643.3999999999996</v>
      </c>
      <c r="E106" s="13"/>
      <c r="F106" s="48">
        <f>C106</f>
        <v>-403.20000000000073</v>
      </c>
      <c r="G106" s="48">
        <f>SUM(G104:G105)</f>
        <v>0</v>
      </c>
      <c r="H106" s="48">
        <f>SUM(H104:H105)</f>
        <v>-403.2</v>
      </c>
      <c r="I106" s="5"/>
      <c r="J106" s="5"/>
    </row>
    <row r="107" spans="1:10" ht="15.75">
      <c r="A107" s="129"/>
      <c r="B107" s="129"/>
      <c r="C107" s="129"/>
      <c r="D107" s="129"/>
      <c r="E107" s="129"/>
      <c r="F107" s="129"/>
      <c r="G107" s="129"/>
      <c r="H107" s="129"/>
      <c r="I107" s="5"/>
      <c r="J107" s="5"/>
    </row>
    <row r="108" spans="1:10" ht="12.75" customHeight="1">
      <c r="A108" s="116" t="s">
        <v>0</v>
      </c>
      <c r="B108" s="105" t="s">
        <v>72</v>
      </c>
      <c r="C108" s="103" t="s">
        <v>1</v>
      </c>
      <c r="D108" s="105" t="s">
        <v>35</v>
      </c>
      <c r="E108" s="104" t="s">
        <v>2</v>
      </c>
      <c r="F108" s="104" t="s">
        <v>4</v>
      </c>
      <c r="G108" s="104"/>
      <c r="H108" s="104"/>
      <c r="I108" s="5"/>
      <c r="J108" s="5"/>
    </row>
    <row r="109" spans="1:10" ht="69.75" customHeight="1">
      <c r="A109" s="116"/>
      <c r="B109" s="105"/>
      <c r="C109" s="103"/>
      <c r="D109" s="105"/>
      <c r="E109" s="104"/>
      <c r="F109" s="23" t="s">
        <v>3</v>
      </c>
      <c r="G109" s="23" t="s">
        <v>22</v>
      </c>
      <c r="H109" s="6" t="s">
        <v>5</v>
      </c>
      <c r="I109" s="5"/>
      <c r="J109" s="5"/>
    </row>
    <row r="110" spans="1:10" ht="36.75" customHeight="1">
      <c r="A110" s="17" t="s">
        <v>6</v>
      </c>
      <c r="B110" s="12">
        <v>1119828.8</v>
      </c>
      <c r="C110" s="12">
        <f>D110-B110</f>
        <v>0</v>
      </c>
      <c r="D110" s="12">
        <v>1119828.8</v>
      </c>
      <c r="E110" s="12"/>
      <c r="F110" s="12">
        <f>C110</f>
        <v>0</v>
      </c>
      <c r="G110" s="12">
        <f>G106+G100+G94+G81+G41+G34+G5</f>
        <v>0</v>
      </c>
      <c r="H110" s="12">
        <v>0</v>
      </c>
      <c r="I110" s="5"/>
      <c r="J110" s="5"/>
    </row>
    <row r="111" spans="1:10" ht="15.75">
      <c r="I111" s="3"/>
      <c r="J111" s="5"/>
    </row>
    <row r="112" spans="1:10" ht="15.75" customHeight="1">
      <c r="B112" s="18"/>
      <c r="C112" s="18"/>
      <c r="D112" s="18"/>
      <c r="E112" s="18"/>
      <c r="F112" s="18"/>
      <c r="G112" s="18"/>
      <c r="H112" s="18"/>
      <c r="I112" s="18"/>
      <c r="J112" s="18"/>
    </row>
    <row r="113" spans="1:10" ht="15.75">
      <c r="B113" s="18"/>
      <c r="C113" s="18"/>
      <c r="D113" s="18"/>
      <c r="E113" s="18"/>
      <c r="F113" s="18"/>
      <c r="G113" s="18"/>
      <c r="H113" s="18"/>
      <c r="I113" s="3"/>
      <c r="J113" s="5"/>
    </row>
    <row r="114" spans="1:10" ht="11.25" customHeight="1">
      <c r="A114" s="4"/>
      <c r="E114" s="3"/>
      <c r="F114" s="3"/>
      <c r="G114" s="3"/>
      <c r="H114" s="3"/>
      <c r="I114" s="3"/>
    </row>
    <row r="115" spans="1:10" ht="15.75" customHeight="1">
      <c r="A115" s="4"/>
      <c r="B115" s="4"/>
      <c r="C115" s="4"/>
      <c r="D115" s="4"/>
      <c r="E115" s="3"/>
      <c r="F115" s="3"/>
      <c r="G115" s="3"/>
      <c r="H115" s="3"/>
      <c r="I115" s="3"/>
    </row>
    <row r="116" spans="1:10">
      <c r="A116" s="4"/>
      <c r="E116" s="3"/>
      <c r="F116" s="3"/>
      <c r="G116" s="3"/>
      <c r="I116" s="3"/>
    </row>
    <row r="117" spans="1:10">
      <c r="A117" s="4"/>
      <c r="E117" s="3"/>
      <c r="F117" s="3"/>
      <c r="G117" s="3"/>
      <c r="H117" s="3"/>
      <c r="I117" s="3"/>
    </row>
    <row r="118" spans="1:10" ht="15.75" customHeight="1">
      <c r="A118" s="4"/>
      <c r="B118" s="4"/>
      <c r="C118" s="4"/>
      <c r="D118" s="4"/>
      <c r="F118" s="19"/>
      <c r="I118" s="3"/>
    </row>
    <row r="119" spans="1:10">
      <c r="A119" s="4"/>
      <c r="B119" s="4"/>
      <c r="C119" s="4"/>
      <c r="D119" s="4"/>
      <c r="F119" s="19"/>
      <c r="I119" s="3"/>
    </row>
    <row r="120" spans="1:10">
      <c r="A120" s="4"/>
      <c r="B120" s="4"/>
      <c r="C120" s="4"/>
      <c r="D120" s="4"/>
      <c r="F120" s="19"/>
      <c r="I120" s="3"/>
    </row>
    <row r="121" spans="1:10" ht="15.75" customHeight="1">
      <c r="A121" s="4"/>
      <c r="B121" s="4"/>
      <c r="C121" s="4"/>
      <c r="D121" s="4"/>
      <c r="F121" s="19"/>
      <c r="I121" s="3"/>
    </row>
    <row r="132" spans="1:6" ht="15.75" customHeight="1">
      <c r="A132" s="4"/>
      <c r="B132" s="4"/>
      <c r="C132" s="4"/>
      <c r="D132" s="4"/>
      <c r="E132" s="4"/>
      <c r="F132" s="4"/>
    </row>
    <row r="138" spans="1:6" ht="15.75" customHeight="1">
      <c r="A138" s="4"/>
      <c r="B138" s="4"/>
      <c r="C138" s="4"/>
      <c r="D138" s="4"/>
      <c r="E138" s="4"/>
      <c r="F138" s="4"/>
    </row>
    <row r="141" spans="1:6" ht="15.75" customHeight="1">
      <c r="A141" s="4"/>
      <c r="B141" s="4"/>
      <c r="C141" s="4"/>
      <c r="D141" s="4"/>
      <c r="E141" s="4"/>
      <c r="F141" s="4"/>
    </row>
    <row r="143" spans="1:6" ht="15.75" customHeight="1">
      <c r="A143" s="4"/>
      <c r="B143" s="4"/>
      <c r="C143" s="4"/>
      <c r="D143" s="4"/>
      <c r="E143" s="4"/>
      <c r="F143" s="4"/>
    </row>
    <row r="147" spans="1:6" ht="15.75" customHeight="1">
      <c r="A147" s="4"/>
      <c r="B147" s="4"/>
      <c r="C147" s="4"/>
      <c r="D147" s="4"/>
      <c r="E147" s="4"/>
      <c r="F147" s="4"/>
    </row>
    <row r="148" spans="1:6" ht="15.75" customHeight="1">
      <c r="A148" s="4"/>
      <c r="B148" s="4"/>
      <c r="C148" s="4"/>
      <c r="D148" s="4"/>
      <c r="E148" s="4"/>
      <c r="F148" s="4"/>
    </row>
    <row r="150" spans="1:6" ht="15.75" customHeight="1">
      <c r="A150" s="4"/>
      <c r="B150" s="4"/>
      <c r="C150" s="4"/>
      <c r="D150" s="4"/>
      <c r="E150" s="4"/>
      <c r="F150" s="4"/>
    </row>
    <row r="163" spans="1:6" ht="15.75" customHeight="1">
      <c r="A163" s="4"/>
      <c r="B163" s="4"/>
      <c r="C163" s="4"/>
      <c r="D163" s="4"/>
      <c r="E163" s="4"/>
      <c r="F163" s="4"/>
    </row>
    <row r="165" spans="1:6" ht="15.75" customHeight="1">
      <c r="A165" s="4"/>
      <c r="B165" s="4"/>
      <c r="C165" s="4"/>
      <c r="D165" s="4"/>
      <c r="E165" s="4"/>
      <c r="F165" s="4"/>
    </row>
    <row r="168" spans="1:6" ht="15.75" customHeight="1">
      <c r="A168" s="4"/>
      <c r="B168" s="4"/>
      <c r="C168" s="4"/>
      <c r="D168" s="4"/>
      <c r="E168" s="4"/>
      <c r="F168" s="4"/>
    </row>
    <row r="177" spans="1:6" ht="15.75" customHeight="1">
      <c r="A177" s="4"/>
      <c r="B177" s="4"/>
      <c r="C177" s="4"/>
      <c r="D177" s="4"/>
      <c r="E177" s="4"/>
      <c r="F177" s="4"/>
    </row>
    <row r="179" spans="1:6" ht="15.75" customHeight="1">
      <c r="A179" s="4"/>
      <c r="B179" s="4"/>
      <c r="C179" s="4"/>
      <c r="D179" s="4"/>
      <c r="E179" s="4"/>
      <c r="F179" s="4"/>
    </row>
    <row r="184" spans="1:6" ht="15.75" customHeight="1">
      <c r="A184" s="4"/>
      <c r="B184" s="4"/>
      <c r="C184" s="4"/>
      <c r="D184" s="4"/>
      <c r="E184" s="4"/>
      <c r="F184" s="4"/>
    </row>
    <row r="187" spans="1:6" ht="15.75" customHeight="1">
      <c r="A187" s="4"/>
      <c r="B187" s="4"/>
      <c r="C187" s="4"/>
      <c r="D187" s="4"/>
      <c r="E187" s="4"/>
      <c r="F187" s="4"/>
    </row>
    <row r="191" spans="1:6" ht="15.75" customHeight="1">
      <c r="A191" s="4"/>
      <c r="B191" s="4"/>
      <c r="C191" s="4"/>
      <c r="D191" s="4"/>
      <c r="E191" s="4"/>
      <c r="F191" s="4"/>
    </row>
    <row r="203" spans="1:6" ht="15.75" customHeight="1">
      <c r="A203" s="4"/>
      <c r="B203" s="4"/>
      <c r="C203" s="4"/>
      <c r="D203" s="4"/>
      <c r="E203" s="4"/>
      <c r="F203" s="4"/>
    </row>
    <row r="208" spans="1:6" ht="15.75" customHeight="1">
      <c r="A208" s="4"/>
      <c r="B208" s="4"/>
      <c r="C208" s="4"/>
      <c r="D208" s="4"/>
      <c r="E208" s="4"/>
      <c r="F208" s="4"/>
    </row>
    <row r="212" spans="1:6" ht="15.75" customHeight="1">
      <c r="A212" s="4"/>
      <c r="B212" s="4"/>
      <c r="C212" s="4"/>
      <c r="D212" s="4"/>
      <c r="E212" s="4"/>
      <c r="F212" s="4"/>
    </row>
    <row r="216" spans="1:6" ht="15.75" customHeight="1">
      <c r="A216" s="4"/>
      <c r="B216" s="4"/>
      <c r="C216" s="4"/>
      <c r="D216" s="4"/>
      <c r="E216" s="4"/>
      <c r="F216" s="4"/>
    </row>
    <row r="220" spans="1:6" ht="15.75" customHeight="1">
      <c r="A220" s="4"/>
      <c r="B220" s="4"/>
      <c r="C220" s="4"/>
      <c r="D220" s="4"/>
      <c r="E220" s="4"/>
      <c r="F220" s="4"/>
    </row>
    <row r="222" spans="1:6" ht="15.75" customHeight="1">
      <c r="A222" s="4"/>
      <c r="B222" s="4"/>
      <c r="C222" s="4"/>
      <c r="D222" s="4"/>
      <c r="E222" s="4"/>
      <c r="F222" s="4"/>
    </row>
    <row r="230" spans="1:6" ht="15.75" customHeight="1">
      <c r="A230" s="4"/>
      <c r="B230" s="4"/>
      <c r="C230" s="4"/>
      <c r="D230" s="4"/>
      <c r="E230" s="4"/>
      <c r="F230" s="4"/>
    </row>
    <row r="237" spans="1:6" ht="15.75" customHeight="1">
      <c r="A237" s="4"/>
      <c r="B237" s="4"/>
      <c r="C237" s="4"/>
      <c r="D237" s="4"/>
      <c r="E237" s="4"/>
      <c r="F237" s="4"/>
    </row>
    <row r="241" spans="1:6" ht="15.75" customHeight="1">
      <c r="A241" s="4"/>
      <c r="B241" s="4"/>
      <c r="C241" s="4"/>
      <c r="D241" s="4"/>
      <c r="E241" s="4"/>
      <c r="F241" s="4"/>
    </row>
    <row r="246" spans="1:6" ht="15.75" customHeight="1">
      <c r="A246" s="4"/>
      <c r="B246" s="4"/>
      <c r="C246" s="4"/>
      <c r="D246" s="4"/>
      <c r="E246" s="4"/>
      <c r="F246" s="4"/>
    </row>
    <row r="250" spans="1:6" ht="15.75" customHeight="1">
      <c r="A250" s="4"/>
      <c r="B250" s="4"/>
      <c r="C250" s="4"/>
      <c r="D250" s="4"/>
      <c r="E250" s="4"/>
      <c r="F250" s="4"/>
    </row>
    <row r="252" spans="1:6" ht="15.75" customHeight="1">
      <c r="A252" s="4"/>
      <c r="B252" s="4"/>
      <c r="C252" s="4"/>
      <c r="D252" s="4"/>
      <c r="E252" s="4"/>
      <c r="F252" s="4"/>
    </row>
    <row r="254" spans="1:6" ht="15.75" customHeight="1">
      <c r="A254" s="4"/>
      <c r="B254" s="4"/>
      <c r="C254" s="4"/>
      <c r="D254" s="4"/>
      <c r="E254" s="4"/>
      <c r="F254" s="4"/>
    </row>
    <row r="263" spans="1:6" ht="15.75" customHeight="1">
      <c r="A263" s="4"/>
      <c r="B263" s="4"/>
      <c r="C263" s="4"/>
      <c r="D263" s="4"/>
      <c r="E263" s="4"/>
      <c r="F263" s="4"/>
    </row>
    <row r="270" spans="1:6" ht="15.75" customHeight="1">
      <c r="A270" s="4"/>
      <c r="B270" s="4"/>
      <c r="C270" s="4"/>
      <c r="D270" s="4"/>
      <c r="E270" s="4"/>
      <c r="F270" s="4"/>
    </row>
    <row r="276" spans="1:6" ht="15.75" customHeight="1">
      <c r="A276" s="4"/>
      <c r="B276" s="4"/>
      <c r="C276" s="4"/>
      <c r="D276" s="4"/>
      <c r="E276" s="4"/>
      <c r="F276" s="4"/>
    </row>
    <row r="291" spans="1:6" ht="15.75" customHeight="1">
      <c r="A291" s="4"/>
      <c r="B291" s="4"/>
      <c r="C291" s="4"/>
      <c r="D291" s="4"/>
      <c r="E291" s="4"/>
      <c r="F291" s="4"/>
    </row>
    <row r="292" spans="1:6" ht="15.75" customHeight="1">
      <c r="A292" s="4"/>
      <c r="B292" s="4"/>
      <c r="C292" s="4"/>
      <c r="D292" s="4"/>
      <c r="E292" s="4"/>
      <c r="F292" s="4"/>
    </row>
    <row r="294" spans="1:6" ht="15.75" customHeight="1">
      <c r="A294" s="4"/>
      <c r="B294" s="4"/>
      <c r="C294" s="4"/>
      <c r="D294" s="4"/>
      <c r="E294" s="4"/>
      <c r="F294" s="4"/>
    </row>
    <row r="299" spans="1:6" ht="15.75" customHeight="1">
      <c r="A299" s="4"/>
      <c r="B299" s="4"/>
      <c r="C299" s="4"/>
      <c r="D299" s="4"/>
      <c r="E299" s="4"/>
      <c r="F299" s="4"/>
    </row>
    <row r="300" spans="1:6" ht="15.75" customHeight="1">
      <c r="A300" s="4"/>
      <c r="B300" s="4"/>
      <c r="C300" s="4"/>
      <c r="D300" s="4"/>
      <c r="E300" s="4"/>
      <c r="F300" s="4"/>
    </row>
    <row r="302" spans="1:6" ht="15.75" customHeight="1">
      <c r="A302" s="4"/>
      <c r="B302" s="4"/>
      <c r="C302" s="4"/>
      <c r="D302" s="4"/>
      <c r="E302" s="4"/>
      <c r="F302" s="4"/>
    </row>
    <row r="306" spans="1:6" ht="15.75" customHeight="1">
      <c r="A306" s="4"/>
      <c r="B306" s="4"/>
      <c r="C306" s="4"/>
      <c r="D306" s="4"/>
      <c r="E306" s="4"/>
      <c r="F306" s="4"/>
    </row>
  </sheetData>
  <mergeCells count="73">
    <mergeCell ref="F2:H2"/>
    <mergeCell ref="A35:H35"/>
    <mergeCell ref="A1:H1"/>
    <mergeCell ref="A3:A4"/>
    <mergeCell ref="B3:B4"/>
    <mergeCell ref="C3:C4"/>
    <mergeCell ref="D3:D4"/>
    <mergeCell ref="E3:E4"/>
    <mergeCell ref="F3:H3"/>
    <mergeCell ref="A6:H6"/>
    <mergeCell ref="A7:A8"/>
    <mergeCell ref="B7:B8"/>
    <mergeCell ref="C7:C8"/>
    <mergeCell ref="D7:D8"/>
    <mergeCell ref="E7:E8"/>
    <mergeCell ref="F7:H7"/>
    <mergeCell ref="F108:H108"/>
    <mergeCell ref="A101:H101"/>
    <mergeCell ref="A102:A103"/>
    <mergeCell ref="B102:B103"/>
    <mergeCell ref="C102:C103"/>
    <mergeCell ref="D102:D103"/>
    <mergeCell ref="E102:E103"/>
    <mergeCell ref="F102:H102"/>
    <mergeCell ref="A108:A109"/>
    <mergeCell ref="B108:B109"/>
    <mergeCell ref="C108:C109"/>
    <mergeCell ref="D108:D109"/>
    <mergeCell ref="E108:E109"/>
    <mergeCell ref="A107:H107"/>
    <mergeCell ref="F83:H83"/>
    <mergeCell ref="A96:A97"/>
    <mergeCell ref="B96:B97"/>
    <mergeCell ref="C96:C97"/>
    <mergeCell ref="D96:D97"/>
    <mergeCell ref="E96:E97"/>
    <mergeCell ref="E89:E91"/>
    <mergeCell ref="B36:B37"/>
    <mergeCell ref="A43:A44"/>
    <mergeCell ref="B43:B44"/>
    <mergeCell ref="C36:C37"/>
    <mergeCell ref="A42:H42"/>
    <mergeCell ref="C43:C44"/>
    <mergeCell ref="D43:D44"/>
    <mergeCell ref="E43:E44"/>
    <mergeCell ref="F43:H43"/>
    <mergeCell ref="D36:D37"/>
    <mergeCell ref="E36:E37"/>
    <mergeCell ref="F36:H36"/>
    <mergeCell ref="E98:E99"/>
    <mergeCell ref="E104:E105"/>
    <mergeCell ref="E85:E86"/>
    <mergeCell ref="E15:E18"/>
    <mergeCell ref="E19:E22"/>
    <mergeCell ref="E24:E25"/>
    <mergeCell ref="E31:E32"/>
    <mergeCell ref="A95:H95"/>
    <mergeCell ref="F96:H96"/>
    <mergeCell ref="A82:H82"/>
    <mergeCell ref="A83:A84"/>
    <mergeCell ref="B83:B84"/>
    <mergeCell ref="C83:C84"/>
    <mergeCell ref="D83:D84"/>
    <mergeCell ref="E83:E84"/>
    <mergeCell ref="A36:A37"/>
    <mergeCell ref="E64:E65"/>
    <mergeCell ref="E66:E77"/>
    <mergeCell ref="E78:E80"/>
    <mergeCell ref="E45:E46"/>
    <mergeCell ref="E10:E11"/>
    <mergeCell ref="E12:E13"/>
    <mergeCell ref="E48:E50"/>
    <mergeCell ref="E52:E61"/>
  </mergeCells>
  <printOptions horizontalCentered="1"/>
  <pageMargins left="0.31496062992125984" right="0.31496062992125984" top="0.35433070866141736" bottom="0.15748031496062992" header="0.31496062992125984" footer="0.31496062992125984"/>
  <pageSetup paperSize="9" scale="60" fitToHeight="6" orientation="landscape" r:id="rId1"/>
  <rowBreaks count="2" manualBreakCount="2">
    <brk id="41" max="7" man="1"/>
    <brk id="10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2024</vt:lpstr>
      <vt:lpstr>2025</vt:lpstr>
      <vt:lpstr>2026</vt:lpstr>
      <vt:lpstr>'2024'!Заголовки_для_печати</vt:lpstr>
      <vt:lpstr>'2024'!Область_печати</vt:lpstr>
      <vt:lpstr>'2025'!Область_печати</vt:lpstr>
      <vt:lpstr>'2026'!Область_печати</vt:lpstr>
    </vt:vector>
  </TitlesOfParts>
  <Company>Организация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f_kristi</dc:creator>
  <cp:lastModifiedBy>Татьяна Валентиновна Доровская</cp:lastModifiedBy>
  <cp:lastPrinted>2024-09-17T10:45:23Z</cp:lastPrinted>
  <dcterms:created xsi:type="dcterms:W3CDTF">2014-03-12T04:43:32Z</dcterms:created>
  <dcterms:modified xsi:type="dcterms:W3CDTF">2024-09-17T10:49:22Z</dcterms:modified>
</cp:coreProperties>
</file>