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80" windowWidth="18465" windowHeight="12120" activeTab="3"/>
  </bookViews>
  <sheets>
    <sheet name="2025" sheetId="1" r:id="rId1"/>
    <sheet name="2026" sheetId="4" r:id="rId2"/>
    <sheet name="2027" sheetId="5" r:id="rId3"/>
    <sheet name="ГРБС" sheetId="6" r:id="rId4"/>
  </sheets>
  <definedNames>
    <definedName name="_xlnm._FilterDatabase" localSheetId="0" hidden="1">'2025'!$A$11:$E$120</definedName>
    <definedName name="_xlnm.Print_Titles" localSheetId="0">'2025'!$11:$11</definedName>
    <definedName name="_xlnm.Print_Area" localSheetId="0">'2025'!$A$1:$E$123</definedName>
    <definedName name="_xlnm.Print_Area" localSheetId="1">'2026'!$A$1:$E$94</definedName>
    <definedName name="_xlnm.Print_Area" localSheetId="2">'2027'!$A$1:$E$59</definedName>
  </definedNames>
  <calcPr calcId="125725"/>
</workbook>
</file>

<file path=xl/calcChain.xml><?xml version="1.0" encoding="utf-8"?>
<calcChain xmlns="http://schemas.openxmlformats.org/spreadsheetml/2006/main">
  <c r="C33" i="1"/>
  <c r="D103"/>
  <c r="D104"/>
  <c r="D105"/>
  <c r="D102"/>
  <c r="C26" i="6" l="1"/>
  <c r="C14"/>
  <c r="C33"/>
  <c r="C32"/>
  <c r="C31"/>
  <c r="C30"/>
  <c r="C29"/>
  <c r="C28"/>
  <c r="C27"/>
  <c r="C21"/>
  <c r="C20"/>
  <c r="C19"/>
  <c r="C18"/>
  <c r="C17"/>
  <c r="C16"/>
  <c r="C15"/>
  <c r="C9"/>
  <c r="C8"/>
  <c r="C7"/>
  <c r="C6"/>
  <c r="C5"/>
  <c r="C4"/>
  <c r="C3"/>
  <c r="C56" i="5"/>
  <c r="C59"/>
  <c r="B56"/>
  <c r="C55"/>
  <c r="C54"/>
  <c r="C53"/>
  <c r="C52"/>
  <c r="C51"/>
  <c r="C50"/>
  <c r="C49"/>
  <c r="C48"/>
  <c r="C47"/>
  <c r="C46"/>
  <c r="C45"/>
  <c r="C44"/>
  <c r="C43"/>
  <c r="C40"/>
  <c r="C39"/>
  <c r="C38"/>
  <c r="D35"/>
  <c r="C35" s="1"/>
  <c r="B35"/>
  <c r="C34"/>
  <c r="C33"/>
  <c r="C32"/>
  <c r="C31"/>
  <c r="C30"/>
  <c r="C29"/>
  <c r="C28"/>
  <c r="C27"/>
  <c r="C26"/>
  <c r="C25"/>
  <c r="C24"/>
  <c r="C23"/>
  <c r="B20"/>
  <c r="C20" s="1"/>
  <c r="C19"/>
  <c r="C18"/>
  <c r="C17"/>
  <c r="D14"/>
  <c r="C14" s="1"/>
  <c r="B14"/>
  <c r="C13"/>
  <c r="D14" i="4" l="1"/>
  <c r="B57"/>
  <c r="C57" s="1"/>
  <c r="B110" i="1"/>
  <c r="C19" i="4"/>
  <c r="C18"/>
  <c r="B14"/>
  <c r="C60"/>
  <c r="C56"/>
  <c r="C55"/>
  <c r="C54"/>
  <c r="C53"/>
  <c r="C52"/>
  <c r="C51"/>
  <c r="C50"/>
  <c r="C49"/>
  <c r="C48"/>
  <c r="C47"/>
  <c r="C46"/>
  <c r="C45"/>
  <c r="C44"/>
  <c r="C43"/>
  <c r="C40"/>
  <c r="C39"/>
  <c r="C38"/>
  <c r="D35"/>
  <c r="B35"/>
  <c r="C34"/>
  <c r="C33"/>
  <c r="C32"/>
  <c r="C31"/>
  <c r="C30"/>
  <c r="C29"/>
  <c r="C28"/>
  <c r="C27"/>
  <c r="C26"/>
  <c r="C25"/>
  <c r="C24"/>
  <c r="C23"/>
  <c r="B20"/>
  <c r="C17"/>
  <c r="C13"/>
  <c r="C14" l="1"/>
  <c r="C20"/>
  <c r="C35"/>
  <c r="D41" i="1" l="1"/>
  <c r="C41" s="1"/>
  <c r="C23"/>
  <c r="C24"/>
  <c r="C25"/>
  <c r="C26"/>
  <c r="C27"/>
  <c r="C28"/>
  <c r="C29"/>
  <c r="C30"/>
  <c r="C31"/>
  <c r="C32"/>
  <c r="C34"/>
  <c r="C35"/>
  <c r="C36"/>
  <c r="C37"/>
  <c r="C38"/>
  <c r="C39"/>
  <c r="C40"/>
  <c r="C42"/>
  <c r="C43"/>
  <c r="C44"/>
  <c r="D45" l="1"/>
  <c r="B45"/>
  <c r="C90" l="1"/>
  <c r="C110"/>
  <c r="C86"/>
  <c r="C87"/>
  <c r="C88"/>
  <c r="C89"/>
  <c r="C91"/>
  <c r="C92"/>
  <c r="C93"/>
  <c r="C94"/>
  <c r="C95"/>
  <c r="C96"/>
  <c r="C97"/>
  <c r="C98"/>
  <c r="C99"/>
  <c r="C100"/>
  <c r="C107"/>
  <c r="D120"/>
  <c r="B120"/>
  <c r="C82" l="1"/>
  <c r="C71" l="1"/>
  <c r="C65"/>
  <c r="C66"/>
  <c r="D77"/>
  <c r="B77"/>
  <c r="D62"/>
  <c r="B62"/>
  <c r="C59"/>
  <c r="C60"/>
  <c r="C77" l="1"/>
  <c r="C62"/>
  <c r="D53" l="1"/>
  <c r="B53"/>
  <c r="C50"/>
  <c r="C49"/>
  <c r="B17"/>
  <c r="C13"/>
  <c r="C53" l="1"/>
  <c r="C119"/>
  <c r="C115"/>
  <c r="C48"/>
  <c r="C52"/>
  <c r="C16" l="1"/>
  <c r="C72" l="1"/>
  <c r="C116" l="1"/>
  <c r="C114"/>
  <c r="C76" l="1"/>
  <c r="C75"/>
  <c r="C74"/>
  <c r="C70"/>
  <c r="C73"/>
  <c r="C69"/>
  <c r="C68"/>
  <c r="C61"/>
  <c r="C101"/>
  <c r="C120"/>
  <c r="C109" l="1"/>
  <c r="C117"/>
  <c r="C14" l="1"/>
  <c r="C118" l="1"/>
  <c r="C56" l="1"/>
  <c r="C81" l="1"/>
  <c r="C20"/>
  <c r="C67" l="1"/>
  <c r="C57"/>
  <c r="C58"/>
  <c r="C15" l="1"/>
  <c r="C45" l="1"/>
  <c r="C80" l="1"/>
  <c r="C17" l="1"/>
  <c r="C106" l="1"/>
  <c r="C85" l="1"/>
  <c r="C108" l="1"/>
  <c r="C21" l="1"/>
  <c r="C123" l="1"/>
</calcChain>
</file>

<file path=xl/sharedStrings.xml><?xml version="1.0" encoding="utf-8"?>
<sst xmlns="http://schemas.openxmlformats.org/spreadsheetml/2006/main" count="399" uniqueCount="184">
  <si>
    <t>Бюджетная классификация</t>
  </si>
  <si>
    <t>+/-</t>
  </si>
  <si>
    <t>Направление расходов</t>
  </si>
  <si>
    <t>Всего по расходам бюджета</t>
  </si>
  <si>
    <t>090 0113 6800081410 870</t>
  </si>
  <si>
    <t>090 0111 6800081400 870</t>
  </si>
  <si>
    <t>316 0113 6800081400 831</t>
  </si>
  <si>
    <t>316 1003 6800081400 360</t>
  </si>
  <si>
    <t>090 0113 6800081415 870</t>
  </si>
  <si>
    <t>162 0502 7300088371 247</t>
  </si>
  <si>
    <t>090 0113 6800081416 870</t>
  </si>
  <si>
    <t>316 0113 6600080100 247</t>
  </si>
  <si>
    <t>316 0113 6800081400 853</t>
  </si>
  <si>
    <t>162 0605 0800081650 244</t>
  </si>
  <si>
    <t>080 0702 0100080123 611</t>
  </si>
  <si>
    <t>080 0703 0100080123 614</t>
  </si>
  <si>
    <t>080 1004 01000S4660 612</t>
  </si>
  <si>
    <t>316 1003 18000L576Л 322</t>
  </si>
  <si>
    <t>Утверждено расходов в бюджете на  20.12.2024, тыс.рублей</t>
  </si>
  <si>
    <t>Расходы с учетом предлагаемых февраль 2025, тыс.рублей</t>
  </si>
  <si>
    <t>162 0702 010Ю457504 243</t>
  </si>
  <si>
    <t>162 0412 12000S8400 244</t>
  </si>
  <si>
    <t>080 0801 02000L5198 612</t>
  </si>
  <si>
    <t>Перераспределение средств резервного фонда администрации Котласского муниципального округа Архангельской области на основании распоряжений администрации Котласского муниципального округа Архангельской области "О выделении средств из резервного фонда администрации Котласского муниципального округа Архангельской области" (расходы в рамках непрограммной деятельности)</t>
  </si>
  <si>
    <t>162 0409 130009Д010 244</t>
  </si>
  <si>
    <t>162 0409 130009Д020 243</t>
  </si>
  <si>
    <t>162 0409 130009Д021 414</t>
  </si>
  <si>
    <t>162 0409 130009Д030 244</t>
  </si>
  <si>
    <t>162 0409 130009Д040 244</t>
  </si>
  <si>
    <t>162 0409 130009Д011 244</t>
  </si>
  <si>
    <t>162 0503 100И455551 244</t>
  </si>
  <si>
    <t>Средства дорожного фонда</t>
  </si>
  <si>
    <r>
      <t xml:space="preserve"> Изменения, вносимые в расходную часть бюджета на 2025 год:                                    </t>
    </r>
    <r>
      <rPr>
        <b/>
        <sz val="24"/>
        <rFont val="Times New Roman"/>
        <family val="1"/>
        <charset val="204"/>
      </rPr>
      <t xml:space="preserve">                 </t>
    </r>
    <r>
      <rPr>
        <b/>
        <sz val="12"/>
        <rFont val="Times New Roman"/>
        <family val="1"/>
        <charset val="204"/>
      </rPr>
      <t xml:space="preserve">                                                                                                           </t>
    </r>
  </si>
  <si>
    <t>Итого за счет средств вышестоящих бюджетов</t>
  </si>
  <si>
    <t>Итого за счет средств резервного фонда</t>
  </si>
  <si>
    <t>080 0801 02000S8240 612</t>
  </si>
  <si>
    <t xml:space="preserve">Итого по резервным средствам </t>
  </si>
  <si>
    <t>316 0104 6500080010 247</t>
  </si>
  <si>
    <t>162 0505 7300080123 611</t>
  </si>
  <si>
    <t>162 0503 7300080123 611</t>
  </si>
  <si>
    <t>162 0502 7300080123 611</t>
  </si>
  <si>
    <t>080 0801 0200080123 611</t>
  </si>
  <si>
    <t>080 0703 0200080123 611</t>
  </si>
  <si>
    <t>080 0701 0100080123 611</t>
  </si>
  <si>
    <t>Перераспределение резервных средств для финансового обеспечения расходов на оплату коммунальных услуг</t>
  </si>
  <si>
    <t>Перераспределение резервных средств для финансового обеспечения расходов на оплату коммунальных услуг в размере 109 427,5 тыс. рублей. Расходы в рамках непрограммной деятельности.</t>
  </si>
  <si>
    <t>Перераспределение резервных средств для финансового обеспечения расходов на реализацию отдельных природоохранных мероприятий.</t>
  </si>
  <si>
    <t>Средства вышестоящих бюджетов.</t>
  </si>
  <si>
    <t>Перемещение средств, в т.ч. уточнение бюджетной классификации.</t>
  </si>
  <si>
    <t>Итого за счет средств дорожного фонда</t>
  </si>
  <si>
    <t>Увеличение бюджетных ассигнований за счет средств дорожного фонда (остатков средств бюджета округа на 01.01.2025) в рамках муниципальной программы «Развитие дорожного хозяйства и транспортной инфраструктуры Котласского муниципального округа Архангельской области» в размере 9 233,9 тыс. рублей.</t>
  </si>
  <si>
    <t>Итого по перемещению средств</t>
  </si>
  <si>
    <t>316 0113 6600080100 243</t>
  </si>
  <si>
    <t>316 0113 6600080100 244</t>
  </si>
  <si>
    <r>
      <t xml:space="preserve"> Изменения, вносимые в расходную часть бюджета на 2027 год:                                    </t>
    </r>
    <r>
      <rPr>
        <b/>
        <sz val="24"/>
        <rFont val="Times New Roman"/>
        <family val="1"/>
        <charset val="204"/>
      </rPr>
      <t xml:space="preserve">                 </t>
    </r>
    <r>
      <rPr>
        <b/>
        <sz val="12"/>
        <rFont val="Times New Roman"/>
        <family val="1"/>
        <charset val="204"/>
      </rPr>
      <t xml:space="preserve">                                                                                                           </t>
    </r>
  </si>
  <si>
    <r>
      <t xml:space="preserve"> Изменения, вносимые в расходную часть бюджета на 2026 год:                                    </t>
    </r>
    <r>
      <rPr>
        <b/>
        <sz val="24"/>
        <rFont val="Times New Roman"/>
        <family val="1"/>
        <charset val="204"/>
      </rPr>
      <t xml:space="preserve">                 </t>
    </r>
    <r>
      <rPr>
        <b/>
        <sz val="12"/>
        <rFont val="Times New Roman"/>
        <family val="1"/>
        <charset val="204"/>
      </rPr>
      <t xml:space="preserve">                                                                                                           </t>
    </r>
  </si>
  <si>
    <t>162 0702 010Ю4А7504 243</t>
  </si>
  <si>
    <t>162 0702 0100080450 243</t>
  </si>
  <si>
    <t>080 0709 0100080450 244</t>
  </si>
  <si>
    <t>080 0709 0100080450 360</t>
  </si>
  <si>
    <t>080 0709 0100080450 123</t>
  </si>
  <si>
    <t>080 0703 0100180114 816</t>
  </si>
  <si>
    <t>080 0703 0100180114 635</t>
  </si>
  <si>
    <t>080 0703 0100180114 625</t>
  </si>
  <si>
    <t>080 0703 0100180114 615</t>
  </si>
  <si>
    <t>080 0703 0100180114 614</t>
  </si>
  <si>
    <t>080 0703 01001Л8620 614</t>
  </si>
  <si>
    <t>080 0703 01000Л8620 614</t>
  </si>
  <si>
    <t>080 0703 0100080199 614</t>
  </si>
  <si>
    <t>080 0702 01000R3032 612</t>
  </si>
  <si>
    <t>080 0702 010Ю653032 612</t>
  </si>
  <si>
    <t>080 1004 01000L3042 612</t>
  </si>
  <si>
    <t>080 1004 01000L3043 612</t>
  </si>
  <si>
    <t>080 0703 0100080111 614</t>
  </si>
  <si>
    <t>080 0703 0100080113 614</t>
  </si>
  <si>
    <t>Уточнение бюджетной классификации на оказание муниципальной услуги в соответствии с социальным сертификатом по реализации дополнительных общеразвивающих программ в рамках персонифицированного финансирования.  Расходы в рамках муниципальной программы "Развитие образования на территории Котласского муниципального округа Архангельской области".</t>
  </si>
  <si>
    <t>Уточнение кода бюджетной классификации в части целевой статьи расходов по средствам федерального и областного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Расходы в рамках муниципальной программы "Развитие образования на территории Котласского муниципального округа Архангельской области".</t>
  </si>
  <si>
    <t>Уточнение кода бюджетной классификации в части целевой статьи расходов по средствам федерального бюджета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в рамках муниципальной программы "Развитие образования на территории Котласского муниципального округа Архангельской области".</t>
  </si>
  <si>
    <t>080 0701 0100080450 612</t>
  </si>
  <si>
    <t>080 0702 0100080450 612</t>
  </si>
  <si>
    <t>080 1006 6500080010 244</t>
  </si>
  <si>
    <t>080 1101 0600080430 244</t>
  </si>
  <si>
    <t>090 1301 0500081750 730</t>
  </si>
  <si>
    <t>162 0314 1400088440 244</t>
  </si>
  <si>
    <t>162 0113 1100080030 244</t>
  </si>
  <si>
    <t>162 0408 1300086800 244</t>
  </si>
  <si>
    <t>162 0412 1200080030 244</t>
  </si>
  <si>
    <t>162 0501 0700088370 244</t>
  </si>
  <si>
    <t>162 0501 2200080030 244</t>
  </si>
  <si>
    <t>162 0501 1100080030 412</t>
  </si>
  <si>
    <t>162 0502 0900088370 243</t>
  </si>
  <si>
    <t>162 0502 0900088370 244</t>
  </si>
  <si>
    <t>162 0503 100И4А5551 244</t>
  </si>
  <si>
    <t>162 0505 0900088371 414</t>
  </si>
  <si>
    <t>162 0801 0200080400 414</t>
  </si>
  <si>
    <t>316 0310 2000080550 244</t>
  </si>
  <si>
    <t>Увеличение бюджетных ассигнований за счет остатка средств бюджета округа на 01.01.2025</t>
  </si>
  <si>
    <t>Увеличение бюджетных ассигнований за счет средств бюджета округа в размере 77,1 тыс. рублей на реализацию мероприятий в сфере обращения с отходами производства и потребления, в том числе с твердыми коммунальными отходами на 2024 год (уборка несанкционированных свалок). Расходы в рамках муниципальной программы "Охрана окружающей среды и обеспечение экологической безопасности Котласского муниципального округа Архангельской области".</t>
  </si>
  <si>
    <t>Уменьшение резервных средств  для финансового обеспечения расходов на реализацию отдельных природоохранных мероприятий в рамках непрограммных расходов за счет средств бюджета округа в размере в размере 77,1 тыс. рублей.</t>
  </si>
  <si>
    <t>Увеличение бюджетных ассигнований по ГРБС "Управление имущественно-хозяйственного комплекса администрация Котласского муниципального округа Архангельской области" за счет средств бюджета округа в рамках софинансирования на реализацию программ формирования современной городской среды. (общая сумма расходов составляет 9 433,4 тыс. рублей). Расходы в рамках муниципальной программы "Формирование современной городской среды на территории Котласского муниципального округа Архангельской области".</t>
  </si>
  <si>
    <t>По главному распорядителю Управление по социальной политике  администрации Котласского муниципального округа Архангельской области</t>
  </si>
  <si>
    <t>По главному распорядителю Финансовому управлению администрации Котласского муниципального округа Архангельской области</t>
  </si>
  <si>
    <t>По главному распорядителю Управлению имущественно-хозяйственного комплекса администрации Котласского муниципального округа Архангельской области</t>
  </si>
  <si>
    <t>По главному распорядителю администрации Котласского муниципального округа Архангельской области</t>
  </si>
  <si>
    <t>По главному распорядителю Собранию депутатов Котласского муниципального округа Архангельской области</t>
  </si>
  <si>
    <t>По главному распорядителю Контрольно-счетной комиссия Котласского муниципального округа Архангельской области</t>
  </si>
  <si>
    <t>Условно утверждаемые расходы</t>
  </si>
  <si>
    <t>Получатель бюджетных средств</t>
  </si>
  <si>
    <t>162 0409 130009Д020 244</t>
  </si>
  <si>
    <t>162 0409 130009Д021 243</t>
  </si>
  <si>
    <t>162 0409 130009Д021 244</t>
  </si>
  <si>
    <t>162 0501 2200080030 243</t>
  </si>
  <si>
    <t>Увеличение бюджетных ассигнований за счет средств вышестоящих бюджетов.</t>
  </si>
  <si>
    <t>ГРБС "Управление по социальной политике администрации Котласского муниципального округа Архангельской области" - ГРБС "УСП"</t>
  </si>
  <si>
    <t>ГРБС "Финансовое управление администрации Котласского муниципального округа Архангельской области"  - ГРБС "Финуправление"</t>
  </si>
  <si>
    <t>ГРБС "Управление имущественно-хозяйственного комплекса администрации Котласского муниципального округа Архангельской области" - ГРБС "УИХК"</t>
  </si>
  <si>
    <t>ГРБС "администрация Котласского муниципального округа Архангельской области"  - ГРБС "администрация"</t>
  </si>
  <si>
    <t>ГРБС "Собрание депутатов Котласского муниципального округа Архангельской области"  - ГРБС "СД"</t>
  </si>
  <si>
    <t>ГРБС "Контрольно-счетная комиссия Котласского муниципального округа Архангельской области"  - ГРБС "КСК"</t>
  </si>
  <si>
    <t xml:space="preserve">Увеличение бюджетных ассигнований по ГРБС "УСП" за счет средств областного бюджета в размере 617,2 тыс. рублей на мероприятия по организации предоставления дополнительных мер социальной поддержки семьям военнослужащих, сотрудников некоторых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принимающих участие в специальной военной операции, сотрудников уголовно-исполнительной системы Российской Федерации, выполняющих возложенные на них задачи в период проведения специальной военной операции, а также граждан, призванных на военную службу по мобилизации, в том числе погибших (умерших) при исполнении обязанностей военной службы (службы),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 посещающими муниципальные образовательные организации, реализующие программы дошкольного образования, в виде оплаты расходов образовательной организации, связанных с организацией питания и приобретением расходных материалов, используемых для обеспечения соблюдения воспитанниками режима дня и личной гигиены. Расходы в рамках муниципальной программы "Развитие образования на территории Котласского муниципального округа Архангельской области". </t>
  </si>
  <si>
    <t>Увеличение бюджетных ассигнований по ГРБС "администрация" за счет средств федерального и областного бюджетов в размере 1 737,4 тыс.рублей на обеспечение комплексного развития сельских территорий (на улучшение жилищных условий граждан, проживающих на сельских территориях). Расходы в рамках муниципальной программы "Комплексное развитие сельских территорий Котласского муниципального округа Архангельской области".</t>
  </si>
  <si>
    <t>Увеличение бюджетных ассигнований по ГРБС "УИХК" за счет средств федерального и областного бюджетов в размере 54 531,1 тыс.рублей на реализация мероприятий по модернизации школьных систем образования (капитальный ремонт и оборудование МОУ "Шипицынская СОШ").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</si>
  <si>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по ГРБС "УСП" на исполнение предписаний учреждений общего образования в размере 1 477,3 тыс. рублей, в т.ч.:                                                                                                                                                  1) на установку душевого поддона с подводом холодной и горячей воды, освещение, обеспечение целостности отделки потолка и стен, пола и т.д. в СП "Удимская №1 СОШ" (срок исполнения до 04.11.2025) - 778,2 тыс. рублей,                                                                                                                                                                                            2) на освещение в МОУ "Савватиевская СОШ" (срок исполнения до 01.09.2025) - 10,8 тыс. рублей,                                                    3) на обеспечение оборудования горячего и холодного водоснабжения через смесители в помещениях туалета в СП "Харитоновская СОШ" (срок исполнения до 30.10.2025) - 177,7 тыс. рублей,                                                                             4) на оснащение медкабинета в СП "Харитоновская СОШ" (срок исполнения до 01.12.2025) - 262,4 тыс. рублей,                          5) на освещение, бактерицидную установку, душевой поддон и др. в СП "Песчанская СОШ" (срок исполнения до 01.12.2025) - 100,0 тыс. рублей,                                                                                                                                                                      6) на установку датчиков системы АПС, замена знака пожарной безопасности, установка доводчиков и др. в МОУ "Приводинская СОШ" (срок исполнения до 01.07.2025) - 88,2 тыс. рублей,                                                                                             7) на техническую документацию на системы противопожарной защиты, результаты пусконаладочных испытаний в МОУ "Сольвычегодская СОШ" (срок исполнения до 01.07.2025) - 60,0 тыс. рублей.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</si>
  <si>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по ГРБС "УСП" на приобретение палатки для проведения спортивных мероприятий в размере 27,8 тыс. рублей. Расходы в рамках муниципальной программы «Развитие физической культуры, спорта, патриотическое воспитание и повышение эффективности реализации молодежной политики в Котласском муниципальном округе Архангельской области».</t>
  </si>
  <si>
    <t>Увеличение бюджетных ассигнований по ГРБС "УИХК" на разработку 46 проектов по сносу аварийных домов (исполнение решения судов) в размере 1 209,4 тыс. рублей. Расходы в рамках муниципальной программы "Управление муниципальным имуществом Котласского муниципального округа Архангельской области".</t>
  </si>
  <si>
    <t>Увеличение бюджетных ассигнований по ГРБС "Финуправление" резервных средств для финансового обеспечения расходов на реализацию отдельных природоохранных мероприятий в размере 2 080,7 тыс. рублей. Расходы в рамках непрограммной деятельности.</t>
  </si>
  <si>
    <t>Увеличение бюджетных ассигнований ГРБС "Финуправление"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в размере 412,9 тыс. рублей. Расходы в рамках непрограммной деятельности.</t>
  </si>
  <si>
    <t>Увеличение бюджетных ассигнований по ГРБС "УИХК" на осуществление пассажирских перевозок водным транспортом в навигационный период 2025 года в размере 350,0 тыс. рублей. Расходы в рамках муниципальной программы «Развитие дорожного хозяйства и транспортной инфраструктуры Котласского муниципального округа Архангельской области»</t>
  </si>
  <si>
    <t>Увеличение бюджетных ассигнований по ГРБС "УИХК" на неисполненные бюджетные обязательства 2024 года в размере 1,8 тыс. рублей, в т.ч.:                                                                                                                                                                                1) на оплату договора от 22.04.2024 №229000107535 на приобретение оборудования (инжектор питания, видеокамера) в размере 0,9 тыс. рублей;                                                                                                                                                               2) на оплату договора от 03.05.2024 № 7778038 на оказание услуг подвижной связи в размере 0,9 тыс. рублей.                                                Расходы в рамках муниципальной программы «Профилактика терроризма и экстремизма, а также минимизация  и (или) ликвидация последствий их проявлений на территории Котласского муниципального округа Архангельской области».</t>
  </si>
  <si>
    <t>Увеличение бюджетных ассигнований по ГРБС "УИХК" на неисполненные бюджетные обязательства 2024 года в размере 4,0 тыс. рублей оплата заключенного договора на межевание земельных участков от 25.10.2024 № 53  . Расходы в рамках муниципальной программы "Развитие земельных отношений в Котласском муниципальном округе Архангельской области".</t>
  </si>
  <si>
    <t>Увеличение бюджетных ассигнований по ГРБС "УИХК" на неисполненные бюджетные обязательства 2024 года в размере 799,7 тыс. рублей оплата муниципального контракта от 29.12.2023 № 127, заключенного на выполнение комплекса работ по подготовке документации для проведения технологического и ценового аудита обоснования инвестиций на проектирование, строительство и ввод в эксплуатацию объекта капитального строительства: "Многоквартирный жилой дом в п.Шипицыно". Расходы в рамках муниципальной программы "Обеспечение доступным и комфортным жильем и коммунальными услугами населения  Котласского муниципального округа Архангельской области".</t>
  </si>
  <si>
    <t>Увеличение бюджетных ассигнований по ГРБС "УИХК" в размере 491,5 тыс. рублей  на выполнение непредвиденных работ капитального характера в муниципальных жилых помещений. Расходы в рамках муниципальной программы "Содержание муниципального жилищного фонда Котласского муниципального округа Архангельской области".</t>
  </si>
  <si>
    <t>Увеличение бюджетных ассигнований по ГРБС "УИХК" в размере 54,2 тыс. рублей, в т.ч.:                                                     1) на неисполненные бюджетные обязательства 2024 года в размере 33,5 тыс. рублей оплата агентского договора от 22.01.2024 №5-НСП;                                                                                                                                                                                             2) на установку приборов учета холодной воды в муниципальных жилых помещениях (п. Удимский, ул.Октябрьская, д.28 кв.1) в размере 20,7 тыс. рублей.                                                                                                                                                            Расходы в рамках муниципальной программы "Содержание муниципального жилищного фонда Котласского муниципального округа Архангельской области".</t>
  </si>
  <si>
    <t xml:space="preserve">Увеличение бюджетных ассигнований по ГРБС "УИХК" на капитальный ремонт сетей водоснабжения пос. Шипицыно, участок №1 (ул.Пионерская – ул.Советская), протяженностью 200 метров в размере 4 341,0 тыс. рублей. Расходы в рамках муниципальной программы "Развитие энергетики и жилищно-коммунального хозяйства Котласского муниципального округа Архангельской области". </t>
  </si>
  <si>
    <t>Увеличение бюджетных ассигнований по ГРБС "УИХК" на выполнение работ сверх соглашения с министерством ТЭК и ЖКХ Архангельской области на объекте "Благоустройство общественной территории "Сольвычегодский культурно-досуговый центр", расположенной в г. Сольвычегодске, ул. Ленина, д. 23" в размере 7,0 тыс. рублей. Расходы в рамках муниципальной программы "Формирование современной городской среды на территории Котласского муниципального округа Архангельской области".</t>
  </si>
  <si>
    <t xml:space="preserve">Увеличение бюджетных ассигнований по ГРБС "УИХК" на неисполненные бюджетные обязательства 2024 года в размере 2 959,3 тыс. рублей, в т.ч.:                                                                                                                                                                1) оплата муниципального контракта от 14.04.2022 №0124300009622000004 на разработку проектно - сметной и рабочей документации на строительство (модернизацию) объекта "Очистные сооружения канализации. Модернизация сооружений биологической очистки сточных вод пос. Шипицыно"  в размере 2 160,0 тыс. рублей;                                                                                                                                                                                                                            2) оплата муниципального контракта от 07.05.2021 № 3 на выполнение работ по разработке проектной документации объекта: "Реконструкция станции очистки воды и сетей водоснабжения, д. Куимиха" в размере 501,8 тыс. рублей;                                                                                                                                                                                                          3) оплата муниципального контракта от 16.05.2022 на оказание услуги по авторскому надзору за строительством объекта "Строительство водоочистных сооружений и водонасосной станции, реконструкция сетей водоснабжения, пос. Шипицыно (1 этап)" в размере 297,5 тыс. рублей.                                                                                                                   Расходы в рамках муниципальной программы "Развитие энергетики и жилищно-коммунального хозяйства Котласского муниципального округа Архангельской области". </t>
  </si>
  <si>
    <t>Увеличение бюджетных ассигнований по ГРБС "УИХК" на реализацию мероприятий в сфере обращения с отходами производства и потребления в размере 1 413,1 тыс. рублей. Расходы в рамках муниципальной программы "Охрана окружающей среды и обеспечение экологической безопасности Котласского муниципального округа Архангельской области".</t>
  </si>
  <si>
    <t>Увеличение бюджетных ассигнований по ГРБС "УИХК" на реализацию мероприятий по модернизации школьных систем образования (сверх соглашения с министерством образоования Архангельской области) (мероприятия по антитеррористической защищенности МОУ "Шипицынская СОШ") в размере 1 476,6 тыс. рублей.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</si>
  <si>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по ГРБС "УИХК"  на неисполненные бюджетные обязательства 2024 года в размере 1087,5 тыс. рублей выполнение комплекса работ по подготовке документации для проведения технологического и ценового аудита обоснования инвестиций на проектирование, строительство и ввод в эксплуатацию объекта капитального строительства: "Культурно-досуговый центр  в пос. Приводино Котласского района Архангельской области". Расходы в рамках муниципальной программы "Развитие культуры и туризма на территории Котласского округа Архангельской области".</t>
  </si>
  <si>
    <t>Увеличение бюджетных асссигнований ГРБС "администрация" на приобретение палатки для проведения аварийно-спасательных и других неотложных работ в размере 136,8 тыс. рублей. Расходы в рамках муниципальной программы "Защита населения и территорий Котласского муниципального округа Архангельской области от чрезвычайных ситуаций, обеспечение пожарной безопасности и обеспечение безопасности людей на водных объектах".</t>
  </si>
  <si>
    <t>Увеличение бюджетных асссигнований ГРБС "администрация" на капитальный ремонт центрального фасада и входной группы здания администрации Котласского муниципального округа Архангельской области по адресу: г. Котлас, пл. Советов, д. 9 в размере 1 277,9 тыс. рублей. Расходы в рамках непрограммной деятельности.</t>
  </si>
  <si>
    <t>Итого за счет увеличения остатков средств бюджета округа на 01.01.2025</t>
  </si>
  <si>
    <t>Уменьшение бюджетных ассигнованийпо ГРБС "Финуправление" в размере 231,3 тыс. рублей.</t>
  </si>
  <si>
    <t>Увеличение бюджетных ассигнований по ГРБС "Финуправление" на неисполненные бюджетные обязательства 2024 года в размере 1 191,0 тыс. рублей обслуживание муниципального долга по муниципальному контракту от 14.11.2023 №105 и по муниципальному контракту от 10.12.2024 №145. Расходы в рамках "Управление муниципальными финансами и муниципальным долгом Котласского муниципального округа Архангельской области".</t>
  </si>
  <si>
    <t>Перераспределение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(за счет средств бюджета округа).</t>
  </si>
  <si>
    <t>Увеличение бюджетных ассигнований по ГРБС "УСП" в размере 482,5 тыс. рублей в рамках софинансирования, в т.ч.:                                                                                                                                                                                                                      1) в размере 475,4 тыс. рублей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(кроме педагогических работников), финансируемых из местных бюджетов, проживающих и работающих в сельских населенных пунктах, рабочих поселках (поселках городского типа) (общая сумма расходов составляет 483,7 тыс. рублей);                                                                                                                                                                                                                   2) в размере 7,1 тыс. рублей на господдержку отрасли культуры (реализация мероприятий по модернизации библиотек в части комплектования книжных фондов муниципальных библиотек) (общая сумма расходов составляет 141,3 тыс. рублей). Расходы в рамках муниципальной программы "Развитие культуры и туризма на территории Котласского округа Архангельской области".</t>
  </si>
  <si>
    <t>Увеличение бюджетных ассигнований по ГРБС "УИХК" в размере 230,5 тыс. рублей в рамках софинансирования, в т.ч.:                                                                                                                                                                                                                  1) в размере  30,0 тыс.рублей на проведение комплексных кадастровых работ (общая сумма расходов составляет 600,0 тыс. рублей). Расходы в рамках муниципальной программы "Развитие земельных отношений в Котласском муниципальном округе".                                                                                                                                                                                   2) в размере 200,5 тыс. рублей на реализацию программ формирования современной городской среды. (общая сумма расходов составляет 10 225,0 тыс. рублей). Расходы в рамках муниципальной программы "Формирование современной городской среды на территории Котласского муниципального округа Архангельской области".</t>
  </si>
  <si>
    <t>Перераспределение резервных средств для финансового обеспечения расходов на оплату коммунальных услуг (за счет средств бюджета округа)</t>
  </si>
  <si>
    <t>Увеличение бюджетных ассигнований по ГРБС "администрация" в размере 100,0 тыс.рублей  в рамках софинансирования на обеспечение комплексного развития сельских территорий (на улучшение жилищных условий граждан, проживающих на сельских территориях) (общая сумма расходов составляет 1837,4 тыс. рублей). Расходы в рамках муниципальной программы "Комплексное развитие сельских территорий Котласского муниципального округа Архангельской области".</t>
  </si>
  <si>
    <t>Увеличение бюджетных ассигнований по ГРБС "администрация" в размере 8 381,7 тыс. рублей на оплату коммунальных услуг. Расходы в рамках непрограммной деятельности.</t>
  </si>
  <si>
    <t>Уточнение кода бюджетной классификации в части кода вида расходов по средствам бюджета округа в размере 768,0 тыс. рублей, в т.ч.:                                                                                                                                                                                         1) на выплаты стипендий студентам обучающимся по договорам целевого обучения  - 468,0  тыс. рублей,                              2) организации проезда, проживания детей и сопровождающих для участия в региональных олимпиадах - 300,0 тыс. рублей.                                                                                                                                                                                                                              Расходы в рамках муниципальной программы "Развитие образования на территории Котласского муниципального округа Архангельской области".</t>
  </si>
  <si>
    <t>Уточнение кода бюджетной классификации в части кода вида расходов по средства дорожного фонда:                                1) в размере 5 595,2 тыс. рублей с целью уточнение вида выполняемых работ - ремонт автомобильной дороги "п.Удимский, пер.Кирова"(с текущего на капитальный);                                                                                                                                                 2) в размере 119,7 тыс. рублей выполнение услуг по осуществлению строительного контроля на объекте "Катитальный ремонт автомобильной дороги "п. Удимский, пер. Кирова".                                                                              Расходы в рамках муниципальной программы «Развитие дорожного хозяйства и транспортной инфраструктуры Котласского муниципального округа Архангельской области».</t>
  </si>
  <si>
    <t>Уточнение кода бюджетной классификации в части целевой статьи расходов по средствам бюджета округа на реализация мероприятий по модернизации школьных систем образования (сверх соглашения с министерством образования Архангельской области) (капитальный ремонт и оборудование МОУ "Шипицынская СОШ"). Расходы в рамках муниципальной программы "Развитие образования на территории Котласского муниципального округа Архангельской области".</t>
  </si>
  <si>
    <t>Уточнение кода бюджетной классификации в части кода вида расходов по средствам бюджета округа на неисполненные бюджетные обязательства 2024 года в размере 3,6 тыс. рублей выполнение работ капитальному ремонту административного здания по замене деревянных оконных блоков по блоки из ПВХ профилей  . Расходы в рамках непрограммной деятельности.</t>
  </si>
  <si>
    <t xml:space="preserve">Увеличение бюджетных ассигнований по ГРБС "УИХК" на исполнение решения судов в размере 3 717,5 тыс. рублей, в т.ч.:                                                                                                                                                                                                                                 1) по делу №2-1763/2024 от 07.08.2024 года в размере 1 564,8 тыс. рублей (предоставить благоустроенное жилое помещение Максимовой Т.Ю. в виде трехкомнатной квартиры, площадью не менее 53,1 кв.м, находящейся в черте пос. Черемушский взамен непригодного для проживания);                                                                                                                                       2) по делу №2-4355/2016 от 07.12.2016 года в размере 2 152,7 тыс. рублей (предоставить благоустроенное жилое помещение Бобошину А.Н. и членам его семьи Бобошиной В.А. и Бобошину Н.А отдельное жилое помещение в пос.Приводино, общей площадью не менее 48 квадратных метров).                                                                                                                Расходы в рамках мунциипальной программы "Управление муниципальным имуществом Котласского муниципального округа Архангельской области". 
</t>
  </si>
  <si>
    <t xml:space="preserve">Увеличение бюджетных ассигнований по ГРБС "УИХК" в размере 163,2 тыс. рублей, в т.ч.:                                                           1) на неисполненные бюджетные обязательства 2024 года в размере 130,0 тыс. рублей оплата договора от 24.08.2017 № 11, заключенного на выполнение работ по разработке проектов зоны санитарной охраны источников водоснабжения питьевого назначения (неисполненные бюджетные обязательства 2024 года);                                             2) на техническое обслуживание, ремонт и аварийно-диспетчерское обеспечение газопроводов и технических устройств в размере 33,2 тыс. рублей.                                                                                                                                                               Расходы в рамках муниципальной программы "Развитие энергетики и жилищно-коммунального хозяйства Котласского муниципального округа Архангельской области". </t>
  </si>
  <si>
    <t>Увеличение бюджетных асссигнований ГРБС "администрация" по распоряжению от 29.01.2025 № 35-р на оплату исполнительных листов в размере 21,3 тыс. рублей, в т.ч.:                                                                                                                                                                                                    1) ФС № 047586055 от 09.01.2025 по делу № А05-12885/2024 от 26.11.2024 в пользу ООО «Алеун» с возмещением расходов по уплате государственной пошлины - 16,0 тыс. рублей;                                                                                                           2) ФС № 045634603 от 18.04.2024 по делу № А05-13023/2023 от 30.01.2024 в пользу ПАО «Россети Северо-Запад» - 5,3 тыс. рублей, в т.ч.: оплата неустойки - 3,3 тыс. рублей; возмещение расходов по уплате государственной пошлины - 2,0 тыс. рублей; возмещение судебных издержек - 0,1 тыс. рублей.</t>
  </si>
  <si>
    <t xml:space="preserve">Увеличение бюджетных асссигнований ГРБС "администрация" по распоряжению от 29.01.2025 № 35-р на оплату административного штрафа за совершение административного правонарушения, согласно постановлению по делу об административном правонарушении, предусмотренном ч.1 ст.17.15 КоАП РФ от 16.12.2024 № 2343, вынесенного замначальника отделения судебных приставов по Архангельской области и НАО ГМУ ФСС России в размере 30,0 тыс. рублей, в т.ч.:                                                                                                                                                                                                 1) обеспечить приведение в соответствие с требованиями п.55 Правил противопожарного режима в РФ, утвержденных постановлением Правительства РФ от 25.04.2012 № 390: а) в срок до 01.10.2018 года пожарных гидрантов на территории МО «Шипицынское» Котласского района Архангельской области по следующим адресам: – Архангельская область, Котласский район, п. Шипицыно, ул.Северная, д. 230; – Архангельская область, Котласский район, п.Шипицыно, ул.Кожина, д.35; – Архангельская область, Котласский район, пос. Шипицыно, на территории гаража ГБПОУ АО «Шипицынский агропромышленный техникум», а также пожарного водоема по адресу д.Федотовская, ул.Рубцова, д.49 – произвести очистку от мусора; б) в срок до 01.10.2019 года пожарного водоема по адресу: – Архангельская область, Котласский район, д.Береговая Горка – произвести ремонт настила;                                                                                                                                                                                      2) обеспечить создание и дальнейшее использование в д.Забелинская источников наружного противопожарного водоснабжения в срок до 01.10.2019 года; 3) обеспечить приведение в соответствие с требованиями п.8.6, абз.3 п.9.9 Свода Правил 8.13130.2009 «Системы противопожарной защиты. Источники наружного противопожарного водоснабжения. Требования пожарной безопасности» в срок до 01.10.2018 подъезд к пожарным водоемам воде.
 </t>
  </si>
  <si>
    <t>Увеличение бюджетных асссигнований ГРБС "администрация" на оказание материальной помощи по погребению участников СВО в размере 180,0 тыс. рублей , в т.ч. по распоряжениям:                                                                                     1) от 26.12.2024 № 705-р Ломтев М.Ю. - 60,0 тыс. рублей;                                                                                                                    2) от 17.01.2024 № 20-р Николаев А.А. - 60,0 тыс. рублей;                                                                                                                                                              3) от 20.01.2024 № 25-р Черняк Ю.П. - 60,0 тыс. рублей.</t>
  </si>
  <si>
    <t>Увеличение бюджетных ассигнований по ГРБС "УИХК" в размере 19 001,7 тыс. рублей на оплату коммунальных услуг, в т.ч.:                                                                                                                                                                                                                     1) в размере 17 542,3 тыс. рублей Управление имущественно-хозяйственного комплекса администрации Котласского муниципального округа Архангельской области;                                                                                                                                       2) в размере 1 459,4 тыс. рублей МБУ «Служба благоустройства МО «Черемушское».                                                                                                                                                                                      Расходы в рамках непрограммной деятельности.</t>
  </si>
  <si>
    <t>По тексту применнено сокращение:</t>
  </si>
  <si>
    <t>Увеличение бюджетных ассигнований по ГРБС "УИХК" за счет средств федерального и областного бюджетов в размере 9 632,4 тыс.рублей на реализация программ формирования современной городской среды. Расходы в рамках муниципальной программы "Формирование современной городской среды на территории Котласского муниципального округа Архангельской области".</t>
  </si>
  <si>
    <t>Перераспределение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(за счет средств бюджета округа).</t>
  </si>
  <si>
    <t>Уменьшение бюджетных ассигнований по ГРБС "Финуправление"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в рамках непрограммных расходов в размере 813,0 тыс. рублей.</t>
  </si>
  <si>
    <t>Уменьшение бюджетных ассигнований по ГРБС "Финуправление"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в рамках непрограммных расходов размере 199,8 тыс. рублей.</t>
  </si>
  <si>
    <t xml:space="preserve">Перераспределение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(за счет средств бюджета округа). </t>
  </si>
  <si>
    <t>Увеличение бюджетных ассигнований по ГРБС "УИХК" за счет средств федерального и областного бюджетов в размере 9 248,4 тыс.рублей на реализация программ формирования современной городской среды. Расходы в рамках муниципальной программы "Формирование современной городской среды на территории Котласского муниципального округа Архангельской области".</t>
  </si>
  <si>
    <t>Увеличение бюджетных ассигнований по ГРБС "УСП" в рамках софинансирования на господдержку отрасли культуры (реализация мероприятий по модернизации библиотек в части комплектования книжных фондов муниципальных библиотек) - 7,3 тыс. рублей (общая сумма расходов составляет 145,3 тыс. рублей). Расходы в рамках муниципальной программы "Развитие культуры и туризма на территории Котласского округа Архангельской области".</t>
  </si>
  <si>
    <t>Увеличение бюджетных ассигнований по ГРБС "УСП" в размере 7,1 тыс. рублей в рамках софинансирования на господдержку отрасли культуры (реализация мероприятий по модернизации библиотек в части комплектования книжных фондов муниципальных библиотек) (общая сумма расходов составляет 143,1 тыс. рублей). Расходы в рамках муниципальной программы "Развитие культуры и туризма на территории Котласского округа Архангельской области".</t>
  </si>
  <si>
    <t>Увеличение бюджетных ассигнований по ГРБС "УИХК" в размере 192,6 тыс. рублей в рамках софинансирования на реализацию программ формирования современной городской среды (общая сумма расходов составляет 9 825,1 тыс. рублей). Расходы в рамках муниципальной программы "Формирование современной городской среды на территории Котласского муниципального округа Архангельской области".</t>
  </si>
  <si>
    <t>Перераспределение резервных средств для финансового обеспечения расходов на реализацию отдельных природоохранных мероприятий (за счет средств бюджета округа).</t>
  </si>
  <si>
    <t>Уменьшение бюджетных ассигнований по ГРБС "Финуправление" резервных средств  для финансового обеспечения расходов на реализацию отдельных природоохранных мероприятий в рамках непрограммных расходов за счет средств бюджета округа в размере в размере 77,1 тыс. рублей.</t>
  </si>
  <si>
    <t>Уточнение кода бюджетной классификации в части целевой статьи расходов по ГРБС "УСП" по средствам федерального бюджета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в рамках муниципальной программы "Развитие образования на территории Котласского муниципального округа Архангельской области".</t>
  </si>
  <si>
    <t>Уточнение кода бюджетной классификации в части целевой статьи расходов по ГРБС "УСП" по средствам федерального и областного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Расходы в рамках муниципальной программы "Развитие образования на территории Котласского муниципального округа Архангельской области".</t>
  </si>
  <si>
    <t>Уточнение бюджетной классификации по ГРБС "УСП" на оказание муниципальной услуги в соответствии с социальным сертификатом по реализации дополнительных общеразвивающих программ в рамках персонифицированного финансирования.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</si>
  <si>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по ГРБС "УИХК" в размере 77,1 тыс. рублей на реализацию мероприятий в сфере обращения с отходами производства и потребления, в том числе с твердыми коммунальными отходами на 2024 год (уборка несанкционированных свалок). Расходы в рамках муниципальной программы "Охрана окружающей среды и обеспечение экологической безопасности Котласского муниципального округа Архангельской области".</t>
  </si>
  <si>
    <t>Увеличение бюджетных ассигнований по ГРБС "УСП" в размере 610,8 тыс. рублей, в т.ч.:                                                                    1) на неисполненные бюджетные обязательства 2024 года оплата контракта от 06.03.2024 №7 на выполнение работ по подготовке ПСД по капитальному ремонту здания МДОУ "Детский сад общеобразовательного вида № 1 "Кораблик" в размере 386,0 тыс. рублей;                                                                                                                                                                2) на ремонт двух групп в деревянном здании по адресу: рп. Шипицыно, ул. Ломоносова, д.11 в размере 224,8 тыс. рублей.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</si>
  <si>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по ГРБС "УСП" на обеспечение функционирования Управления по социальной политике администрации Котласского муниципального округа Архангельской области в рамках непрограммных расходов укрепление материальной базы (приобретение МФУ в количесттве 1 шт.) в размере 78,0 тыс. рублей.</t>
  </si>
  <si>
    <t>Уменьшение бюджетных ассигнований по ГРБС "Финуправление" резервных средств для финансового обеспечения расходов на оплату коммунальных услуг в размере 109 427,5 тыс. рублей. Расходы в рамках непрограммной деятельности.</t>
  </si>
  <si>
    <t>Увеличение бюджетных ассигнований по ГРБС "УСП" в размере 82 044,1 тыс. рублей на оплату коммунальных услуг, в т.ч.:                                                                                                                                                                                                               1) в размере 66 762,1 тыс. рублей в рамках муниципальной программы "Развитие образования на территории Котласского муниципального округа Архангельской области" (учреждениям дошкольного образования в размере         8 949,9 тыс. рублей, учреждениям общего образования в размере 56 927,0 тыс. рублей, учреждениям допобразования в размере 885,2 тыс. рублей);                                                                                                                                                                             2)  в размере 15 282,0 тыс. рублей в рамках муниципальной программы "Развитие культуры и туризма на территории Котласского округа Архангельской области" (учреждениям допобразования в размере 809,5 тыс. рублей, учреждениям культуры 14 472,5 тыс. рублей).</t>
  </si>
  <si>
    <t>Таблица 1</t>
  </si>
  <si>
    <t>Увеличение бюджетных ассигнований по ГРБС "УИХК" за счет средств федерального и областного бюджетов в размере 10 024,5 тыс.рублей на реализация программ формирования современной городской среды                               1. Благоустройство общественной территории «Стадион», расположенной в г. Сольвычегодске, ул. Карла Либкнехта, 4 а»;
2. «Сольвычегодский культурно-досуговый центр", участок № 2, расположенный по адресу: город Сольвычегодск, улица Ленина, дом 23»;
3. «Благоустройство общественной территории, расположенной по адресу: Архангельская область, Котласский округ, п. Шипицыно, ул. Первомайская, д. 54»).                                                                                                                                                     Расходы в рамках муниципальной программы "Формирование современной городской среды на территории Котласского муниципального округа Архангельской области".</t>
  </si>
  <si>
    <t>Таблица 2</t>
  </si>
  <si>
    <t>Таблица 3</t>
  </si>
</sst>
</file>

<file path=xl/styles.xml><?xml version="1.0" encoding="utf-8"?>
<styleSheet xmlns="http://schemas.openxmlformats.org/spreadsheetml/2006/main">
  <numFmts count="3">
    <numFmt numFmtId="164" formatCode="#,##0.0"/>
    <numFmt numFmtId="165" formatCode="0.0"/>
    <numFmt numFmtId="166" formatCode="000000"/>
  </numFmts>
  <fonts count="18">
    <font>
      <sz val="10"/>
      <name val="Arial Cyr"/>
      <charset val="204"/>
    </font>
    <font>
      <sz val="8"/>
      <name val="Times New Roman"/>
      <family val="1"/>
      <charset val="204"/>
    </font>
    <font>
      <sz val="10"/>
      <name val="Times New Roman"/>
      <family val="1"/>
      <charset val="204"/>
    </font>
    <font>
      <sz val="8"/>
      <name val="Arial Cyr"/>
      <charset val="204"/>
    </font>
    <font>
      <b/>
      <i/>
      <sz val="10"/>
      <name val="Times New Roman"/>
      <family val="1"/>
      <charset val="204"/>
    </font>
    <font>
      <b/>
      <sz val="12"/>
      <name val="Times New Roman"/>
      <family val="1"/>
      <charset val="204"/>
    </font>
    <font>
      <sz val="12"/>
      <name val="Arial Cyr"/>
      <charset val="204"/>
    </font>
    <font>
      <sz val="12"/>
      <name val="Times New Roman"/>
      <family val="1"/>
      <charset val="204"/>
    </font>
    <font>
      <i/>
      <sz val="12"/>
      <name val="Times New Roman"/>
      <family val="1"/>
      <charset val="204"/>
    </font>
    <font>
      <b/>
      <i/>
      <sz val="12"/>
      <name val="Times New Roman"/>
      <family val="1"/>
      <charset val="204"/>
    </font>
    <font>
      <b/>
      <sz val="24"/>
      <name val="Times New Roman"/>
      <family val="1"/>
      <charset val="204"/>
    </font>
    <font>
      <sz val="14"/>
      <name val="Times New Roman"/>
      <family val="1"/>
      <charset val="204"/>
    </font>
    <font>
      <sz val="13"/>
      <name val="Times New Roman"/>
      <family val="1"/>
      <charset val="204"/>
    </font>
    <font>
      <b/>
      <i/>
      <sz val="13"/>
      <name val="Times New Roman"/>
      <family val="1"/>
      <charset val="204"/>
    </font>
    <font>
      <b/>
      <sz val="13"/>
      <name val="Times New Roman"/>
      <family val="1"/>
      <charset val="204"/>
    </font>
    <font>
      <i/>
      <sz val="13"/>
      <name val="Times New Roman"/>
      <family val="1"/>
      <charset val="204"/>
    </font>
    <font>
      <i/>
      <sz val="10"/>
      <name val="Times New Roman"/>
      <family val="1"/>
      <charset val="204"/>
    </font>
    <font>
      <b/>
      <sz val="10"/>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s>
  <cellStyleXfs count="1">
    <xf numFmtId="0" fontId="0" fillId="0" borderId="0"/>
  </cellStyleXfs>
  <cellXfs count="124">
    <xf numFmtId="0" fontId="0" fillId="0" borderId="0" xfId="0"/>
    <xf numFmtId="164" fontId="2" fillId="0" borderId="0" xfId="0" applyNumberFormat="1" applyFont="1" applyFill="1"/>
    <xf numFmtId="0" fontId="2" fillId="0" borderId="0" xfId="0" applyFont="1" applyFill="1"/>
    <xf numFmtId="164" fontId="7" fillId="0" borderId="0" xfId="0" applyNumberFormat="1" applyFont="1" applyFill="1"/>
    <xf numFmtId="0" fontId="2" fillId="2" borderId="0" xfId="0" applyFont="1" applyFill="1"/>
    <xf numFmtId="0" fontId="2" fillId="2" borderId="0" xfId="0" applyFont="1" applyFill="1" applyBorder="1"/>
    <xf numFmtId="0" fontId="2" fillId="0" borderId="0" xfId="0" applyFont="1" applyFill="1" applyBorder="1"/>
    <xf numFmtId="0" fontId="7" fillId="0" borderId="0" xfId="0" applyFont="1" applyFill="1"/>
    <xf numFmtId="0" fontId="7" fillId="0" borderId="0" xfId="0" applyFont="1" applyFill="1" applyBorder="1"/>
    <xf numFmtId="49" fontId="9" fillId="0" borderId="1" xfId="0" applyNumberFormat="1" applyFont="1" applyFill="1" applyBorder="1" applyAlignment="1">
      <alignment horizontal="center" vertical="center" wrapText="1"/>
    </xf>
    <xf numFmtId="164" fontId="7" fillId="0" borderId="0" xfId="0" applyNumberFormat="1" applyFont="1" applyFill="1" applyAlignment="1">
      <alignment horizontal="center"/>
    </xf>
    <xf numFmtId="164" fontId="7" fillId="2" borderId="0" xfId="0" applyNumberFormat="1" applyFont="1" applyFill="1"/>
    <xf numFmtId="0" fontId="6" fillId="0" borderId="2" xfId="0" applyFont="1" applyFill="1" applyBorder="1"/>
    <xf numFmtId="49" fontId="5" fillId="2" borderId="2" xfId="0" applyNumberFormat="1" applyFont="1" applyFill="1" applyBorder="1" applyAlignment="1">
      <alignment horizontal="left" vertical="center"/>
    </xf>
    <xf numFmtId="0" fontId="6" fillId="2" borderId="2" xfId="0" applyFont="1" applyFill="1" applyBorder="1"/>
    <xf numFmtId="49" fontId="2" fillId="2" borderId="0" xfId="0" applyNumberFormat="1" applyFont="1" applyFill="1"/>
    <xf numFmtId="164" fontId="7" fillId="2" borderId="0" xfId="0" applyNumberFormat="1" applyFont="1" applyFill="1" applyAlignment="1">
      <alignment horizontal="center"/>
    </xf>
    <xf numFmtId="164" fontId="2" fillId="2" borderId="0" xfId="0" applyNumberFormat="1" applyFont="1" applyFill="1"/>
    <xf numFmtId="164" fontId="13" fillId="0" borderId="1"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164" fontId="13" fillId="0" borderId="1"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164" fontId="13" fillId="2" borderId="1" xfId="0" applyNumberFormat="1" applyFont="1" applyFill="1" applyBorder="1" applyAlignment="1">
      <alignment horizontal="center" vertical="center"/>
    </xf>
    <xf numFmtId="49" fontId="12" fillId="0" borderId="3" xfId="0" applyNumberFormat="1" applyFont="1" applyFill="1" applyBorder="1" applyAlignment="1">
      <alignment vertical="center"/>
    </xf>
    <xf numFmtId="49" fontId="12" fillId="0" borderId="4" xfId="0" applyNumberFormat="1" applyFont="1" applyFill="1" applyBorder="1" applyAlignment="1">
      <alignment horizontal="center" vertical="center"/>
    </xf>
    <xf numFmtId="164" fontId="12" fillId="0" borderId="1" xfId="0" applyNumberFormat="1" applyFont="1" applyFill="1" applyBorder="1" applyAlignment="1">
      <alignment horizontal="center" vertical="center" wrapText="1"/>
    </xf>
    <xf numFmtId="164" fontId="12" fillId="0" borderId="3"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0" fontId="6" fillId="2" borderId="2" xfId="0" applyFont="1" applyFill="1" applyBorder="1" applyAlignment="1">
      <alignment horizontal="left"/>
    </xf>
    <xf numFmtId="2" fontId="8" fillId="2" borderId="1" xfId="0" applyNumberFormat="1" applyFont="1" applyFill="1" applyBorder="1" applyAlignment="1">
      <alignment horizontal="left" vertical="center" wrapText="1"/>
    </xf>
    <xf numFmtId="0" fontId="9" fillId="0" borderId="1" xfId="0" applyFont="1" applyFill="1" applyBorder="1" applyAlignment="1">
      <alignment horizontal="left" vertical="center"/>
    </xf>
    <xf numFmtId="164" fontId="8" fillId="0" borderId="1" xfId="0" applyNumberFormat="1" applyFont="1" applyFill="1" applyBorder="1" applyAlignment="1">
      <alignment horizontal="left" vertical="center" wrapText="1"/>
    </xf>
    <xf numFmtId="164" fontId="13" fillId="0" borderId="1" xfId="0" applyNumberFormat="1" applyFont="1" applyFill="1" applyBorder="1" applyAlignment="1">
      <alignment horizontal="left" vertical="center" wrapText="1"/>
    </xf>
    <xf numFmtId="164" fontId="15" fillId="0" borderId="1" xfId="0" applyNumberFormat="1" applyFont="1" applyFill="1" applyBorder="1" applyAlignment="1">
      <alignment horizontal="left" vertical="center" wrapText="1"/>
    </xf>
    <xf numFmtId="164" fontId="13" fillId="0" borderId="1" xfId="0" applyNumberFormat="1" applyFont="1" applyFill="1" applyBorder="1" applyAlignment="1">
      <alignment horizontal="left" vertical="center"/>
    </xf>
    <xf numFmtId="164" fontId="7" fillId="2" borderId="0" xfId="0" applyNumberFormat="1" applyFont="1" applyFill="1" applyAlignment="1">
      <alignment horizontal="left"/>
    </xf>
    <xf numFmtId="0" fontId="1" fillId="2" borderId="0" xfId="0" applyFont="1" applyFill="1" applyAlignment="1">
      <alignment horizontal="left" vertical="center" wrapText="1"/>
    </xf>
    <xf numFmtId="0" fontId="7" fillId="2" borderId="0" xfId="0" applyFont="1" applyFill="1" applyBorder="1" applyAlignment="1">
      <alignment horizontal="left" vertical="center" wrapText="1"/>
    </xf>
    <xf numFmtId="0" fontId="1" fillId="2" borderId="0" xfId="0" applyFont="1" applyFill="1" applyBorder="1" applyAlignment="1">
      <alignment horizontal="left" vertical="center" wrapText="1"/>
    </xf>
    <xf numFmtId="164" fontId="12" fillId="0" borderId="1" xfId="0" applyNumberFormat="1" applyFont="1" applyFill="1" applyBorder="1" applyAlignment="1">
      <alignment horizontal="center" vertical="center"/>
    </xf>
    <xf numFmtId="164" fontId="2" fillId="2" borderId="1"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164" fontId="2" fillId="2" borderId="1"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164" fontId="12" fillId="0" borderId="4" xfId="0" applyNumberFormat="1" applyFont="1" applyFill="1" applyBorder="1" applyAlignment="1">
      <alignment horizontal="center" vertical="center" wrapText="1"/>
    </xf>
    <xf numFmtId="0" fontId="12" fillId="0" borderId="0" xfId="0" applyFont="1" applyFill="1" applyAlignment="1">
      <alignment vertical="center"/>
    </xf>
    <xf numFmtId="164" fontId="12" fillId="0" borderId="3" xfId="0" applyNumberFormat="1" applyFont="1" applyFill="1" applyBorder="1" applyAlignment="1">
      <alignment horizontal="center" vertical="center"/>
    </xf>
    <xf numFmtId="0" fontId="12" fillId="0" borderId="1" xfId="0" applyFont="1" applyFill="1" applyBorder="1" applyAlignment="1">
      <alignment vertical="center"/>
    </xf>
    <xf numFmtId="0" fontId="11" fillId="0" borderId="1" xfId="0" applyNumberFormat="1" applyFont="1" applyFill="1" applyBorder="1" applyAlignment="1">
      <alignment horizontal="left" vertical="center" wrapText="1"/>
    </xf>
    <xf numFmtId="164" fontId="12" fillId="0" borderId="4" xfId="0" applyNumberFormat="1" applyFont="1" applyFill="1" applyBorder="1" applyAlignment="1">
      <alignment horizontal="center" vertical="center"/>
    </xf>
    <xf numFmtId="0" fontId="11" fillId="0" borderId="4" xfId="0" applyNumberFormat="1" applyFont="1" applyFill="1" applyBorder="1" applyAlignment="1">
      <alignment vertical="center" wrapText="1"/>
    </xf>
    <xf numFmtId="166" fontId="11" fillId="0" borderId="1" xfId="0" applyNumberFormat="1" applyFont="1" applyFill="1" applyBorder="1" applyAlignment="1">
      <alignment vertical="center" wrapText="1"/>
    </xf>
    <xf numFmtId="166" fontId="11" fillId="0" borderId="5" xfId="0" applyNumberFormat="1" applyFont="1" applyFill="1" applyBorder="1" applyAlignment="1">
      <alignment horizontal="left" vertical="center" wrapText="1"/>
    </xf>
    <xf numFmtId="165" fontId="12" fillId="0" borderId="1" xfId="0" applyNumberFormat="1" applyFont="1" applyFill="1" applyBorder="1" applyAlignment="1">
      <alignment horizontal="center" vertical="center"/>
    </xf>
    <xf numFmtId="49" fontId="13" fillId="0" borderId="1" xfId="0" applyNumberFormat="1" applyFont="1" applyFill="1" applyBorder="1" applyAlignment="1">
      <alignment horizontal="center" vertical="center" wrapText="1"/>
    </xf>
    <xf numFmtId="0" fontId="16" fillId="0" borderId="0" xfId="0" applyFont="1" applyFill="1" applyBorder="1"/>
    <xf numFmtId="0" fontId="16" fillId="0" borderId="0" xfId="0" applyFont="1" applyFill="1"/>
    <xf numFmtId="49" fontId="12" fillId="0" borderId="3" xfId="0" applyNumberFormat="1" applyFont="1" applyFill="1" applyBorder="1" applyAlignment="1">
      <alignment horizontal="left" vertical="center"/>
    </xf>
    <xf numFmtId="49" fontId="12" fillId="0" borderId="1" xfId="0" applyNumberFormat="1" applyFont="1" applyFill="1" applyBorder="1" applyAlignment="1">
      <alignment horizontal="left" vertical="center"/>
    </xf>
    <xf numFmtId="49" fontId="11" fillId="0" borderId="1" xfId="0" applyNumberFormat="1" applyFont="1" applyFill="1" applyBorder="1" applyAlignment="1">
      <alignment horizontal="left" vertical="center" wrapText="1"/>
    </xf>
    <xf numFmtId="0" fontId="11" fillId="0" borderId="4" xfId="0" applyNumberFormat="1" applyFont="1" applyFill="1" applyBorder="1" applyAlignment="1">
      <alignment horizontal="left" vertical="center" wrapText="1"/>
    </xf>
    <xf numFmtId="0" fontId="11" fillId="0" borderId="5" xfId="0" applyFont="1" applyFill="1" applyBorder="1" applyAlignment="1">
      <alignment horizontal="left" vertical="center" wrapText="1"/>
    </xf>
    <xf numFmtId="0" fontId="11" fillId="0" borderId="1" xfId="0" applyFont="1" applyFill="1" applyBorder="1" applyAlignment="1">
      <alignment vertical="center" wrapText="1"/>
    </xf>
    <xf numFmtId="49" fontId="9" fillId="2" borderId="1" xfId="0" applyNumberFormat="1" applyFont="1" applyFill="1" applyBorder="1" applyAlignment="1">
      <alignment horizontal="center" vertical="center" wrapText="1"/>
    </xf>
    <xf numFmtId="0" fontId="11" fillId="0" borderId="4" xfId="0" applyFont="1" applyFill="1" applyBorder="1" applyAlignment="1">
      <alignment vertical="center" wrapText="1"/>
    </xf>
    <xf numFmtId="49" fontId="12" fillId="0" borderId="1" xfId="0" applyNumberFormat="1" applyFont="1" applyFill="1" applyBorder="1" applyAlignment="1">
      <alignment vertical="center"/>
    </xf>
    <xf numFmtId="164" fontId="7" fillId="2" borderId="1" xfId="0" applyNumberFormat="1" applyFont="1" applyFill="1" applyBorder="1" applyAlignment="1">
      <alignment horizontal="center" vertical="center"/>
    </xf>
    <xf numFmtId="49" fontId="2" fillId="2" borderId="1"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0" fontId="2" fillId="0" borderId="0" xfId="0" applyFont="1"/>
    <xf numFmtId="164" fontId="2" fillId="0" borderId="0" xfId="0" applyNumberFormat="1" applyFont="1"/>
    <xf numFmtId="164" fontId="7" fillId="0" borderId="1" xfId="0" applyNumberFormat="1" applyFont="1" applyBorder="1" applyAlignment="1">
      <alignment horizontal="center"/>
    </xf>
    <xf numFmtId="0" fontId="11" fillId="0" borderId="1"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1" fillId="0" borderId="4" xfId="0"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vertical="center" wrapText="1"/>
    </xf>
    <xf numFmtId="0" fontId="2" fillId="0" borderId="0" xfId="0" applyFont="1" applyFill="1" applyAlignment="1">
      <alignment horizontal="left"/>
    </xf>
    <xf numFmtId="0" fontId="11" fillId="0" borderId="4" xfId="0" applyNumberFormat="1" applyFont="1" applyFill="1" applyBorder="1" applyAlignment="1">
      <alignment vertical="center" wrapText="1"/>
    </xf>
    <xf numFmtId="0" fontId="11" fillId="2" borderId="0" xfId="0" applyFont="1" applyFill="1" applyAlignment="1">
      <alignment horizontal="right" vertical="center" wrapText="1"/>
    </xf>
    <xf numFmtId="49" fontId="12" fillId="0" borderId="3" xfId="0" applyNumberFormat="1" applyFont="1" applyFill="1" applyBorder="1" applyAlignment="1">
      <alignment horizontal="center" vertical="center"/>
    </xf>
    <xf numFmtId="49" fontId="12" fillId="0" borderId="4" xfId="0" applyNumberFormat="1" applyFont="1" applyFill="1" applyBorder="1" applyAlignment="1">
      <alignment horizontal="center" vertical="center"/>
    </xf>
    <xf numFmtId="164" fontId="12" fillId="0" borderId="3" xfId="0" applyNumberFormat="1" applyFont="1" applyFill="1" applyBorder="1" applyAlignment="1">
      <alignment horizontal="center" vertical="center" wrapText="1"/>
    </xf>
    <xf numFmtId="164" fontId="12" fillId="0" borderId="4" xfId="0" applyNumberFormat="1" applyFont="1" applyFill="1" applyBorder="1" applyAlignment="1">
      <alignment horizontal="center" vertical="center" wrapText="1"/>
    </xf>
    <xf numFmtId="164" fontId="12" fillId="0" borderId="3" xfId="0" applyNumberFormat="1" applyFont="1" applyFill="1" applyBorder="1" applyAlignment="1">
      <alignment horizontal="center" vertical="center"/>
    </xf>
    <xf numFmtId="164" fontId="12" fillId="0" borderId="4" xfId="0" applyNumberFormat="1" applyFont="1" applyFill="1" applyBorder="1" applyAlignment="1">
      <alignment horizontal="center" vertical="center"/>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1" fillId="0" borderId="3" xfId="0" applyNumberFormat="1" applyFont="1" applyFill="1" applyBorder="1" applyAlignment="1">
      <alignment horizontal="left" vertical="center" wrapText="1"/>
    </xf>
    <xf numFmtId="0" fontId="11" fillId="0" borderId="4" xfId="0" applyNumberFormat="1" applyFont="1" applyFill="1" applyBorder="1" applyAlignment="1">
      <alignment horizontal="left" vertical="center" wrapText="1"/>
    </xf>
    <xf numFmtId="0" fontId="7" fillId="2" borderId="0" xfId="0" applyFont="1" applyFill="1" applyBorder="1" applyAlignment="1">
      <alignment horizontal="left"/>
    </xf>
    <xf numFmtId="0" fontId="14" fillId="0" borderId="6" xfId="0" applyFont="1" applyFill="1" applyBorder="1" applyAlignment="1">
      <alignment horizontal="center"/>
    </xf>
    <xf numFmtId="0" fontId="12" fillId="0" borderId="6" xfId="0" applyFont="1" applyFill="1" applyBorder="1" applyAlignment="1">
      <alignment horizontal="center"/>
    </xf>
    <xf numFmtId="0" fontId="11" fillId="0" borderId="5" xfId="0" applyFont="1" applyFill="1" applyBorder="1" applyAlignment="1">
      <alignment horizontal="left" vertical="center" wrapText="1"/>
    </xf>
    <xf numFmtId="49" fontId="5" fillId="2" borderId="0" xfId="0" applyNumberFormat="1" applyFont="1" applyFill="1" applyBorder="1" applyAlignment="1">
      <alignment horizontal="left" vertical="center"/>
    </xf>
    <xf numFmtId="0" fontId="6" fillId="2" borderId="0" xfId="0" applyFont="1" applyFill="1" applyBorder="1"/>
    <xf numFmtId="49" fontId="14" fillId="0" borderId="1" xfId="0" applyNumberFormat="1" applyFont="1" applyFill="1" applyBorder="1" applyAlignment="1">
      <alignment horizontal="center" vertical="center"/>
    </xf>
    <xf numFmtId="0" fontId="11" fillId="0" borderId="5" xfId="0" applyFont="1" applyFill="1" applyBorder="1" applyAlignment="1">
      <alignment vertical="center" wrapText="1"/>
    </xf>
    <xf numFmtId="0" fontId="11" fillId="0" borderId="4" xfId="0" applyFont="1" applyFill="1" applyBorder="1" applyAlignment="1">
      <alignment vertical="center" wrapText="1"/>
    </xf>
    <xf numFmtId="0" fontId="11" fillId="0" borderId="1" xfId="0" applyFont="1" applyFill="1" applyBorder="1" applyAlignment="1">
      <alignment vertical="center" wrapText="1"/>
    </xf>
    <xf numFmtId="0" fontId="11" fillId="0" borderId="3" xfId="0" applyNumberFormat="1" applyFont="1" applyFill="1" applyBorder="1" applyAlignment="1">
      <alignment vertical="center" wrapText="1"/>
    </xf>
    <xf numFmtId="0" fontId="11" fillId="0" borderId="4" xfId="0" applyNumberFormat="1" applyFont="1" applyFill="1" applyBorder="1" applyAlignment="1">
      <alignment vertical="center" wrapText="1"/>
    </xf>
    <xf numFmtId="0" fontId="14" fillId="0" borderId="1"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11" fillId="0" borderId="3" xfId="0" applyFont="1" applyFill="1" applyBorder="1" applyAlignment="1">
      <alignment vertical="center" wrapText="1"/>
    </xf>
    <xf numFmtId="0" fontId="11" fillId="0" borderId="1" xfId="0" applyFont="1" applyFill="1" applyBorder="1" applyAlignment="1">
      <alignment horizontal="left" vertical="center" wrapText="1"/>
    </xf>
    <xf numFmtId="0" fontId="7" fillId="2" borderId="0" xfId="0" applyFont="1" applyFill="1" applyBorder="1"/>
    <xf numFmtId="0" fontId="11" fillId="0" borderId="3" xfId="0" applyFont="1" applyFill="1" applyBorder="1" applyAlignment="1">
      <alignment horizontal="left" vertical="top" wrapText="1"/>
    </xf>
    <xf numFmtId="0" fontId="11" fillId="0" borderId="5" xfId="0" applyFont="1" applyFill="1" applyBorder="1" applyAlignment="1">
      <alignment horizontal="left" vertical="top" wrapText="1"/>
    </xf>
    <xf numFmtId="0" fontId="11" fillId="0" borderId="4" xfId="0" applyFont="1" applyFill="1" applyBorder="1" applyAlignment="1">
      <alignment horizontal="left" vertical="top" wrapText="1"/>
    </xf>
    <xf numFmtId="49" fontId="17" fillId="0" borderId="1" xfId="0" applyNumberFormat="1" applyFont="1" applyFill="1" applyBorder="1" applyAlignment="1">
      <alignment horizontal="left" vertical="center" wrapText="1"/>
    </xf>
    <xf numFmtId="164" fontId="14" fillId="0" borderId="1" xfId="0" applyNumberFormat="1" applyFont="1" applyFill="1" applyBorder="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AK157"/>
  <sheetViews>
    <sheetView zoomScaleNormal="100" zoomScaleSheetLayoutView="70" workbookViewId="0">
      <pane xSplit="1" ySplit="11" topLeftCell="B12" activePane="bottomRight" state="frozen"/>
      <selection pane="topRight" activeCell="C1" sqref="C1"/>
      <selection pane="bottomLeft" activeCell="A5" sqref="A5"/>
      <selection pane="bottomRight" activeCell="E13" sqref="E13"/>
    </sheetView>
  </sheetViews>
  <sheetFormatPr defaultColWidth="9.140625" defaultRowHeight="12.75"/>
  <cols>
    <col min="1" max="1" width="29.42578125" style="15" customWidth="1"/>
    <col min="2" max="2" width="13.7109375" style="17" customWidth="1"/>
    <col min="3" max="3" width="15.7109375" style="1" customWidth="1"/>
    <col min="4" max="4" width="14.140625" style="17" customWidth="1"/>
    <col min="5" max="5" width="129.7109375" style="36" customWidth="1"/>
    <col min="6" max="8" width="9.140625" style="2"/>
    <col min="9" max="9" width="10.7109375" style="2" bestFit="1" customWidth="1"/>
    <col min="10" max="16384" width="9.140625" style="2"/>
  </cols>
  <sheetData>
    <row r="1" spans="1:5" ht="18.75">
      <c r="E1" s="86" t="s">
        <v>180</v>
      </c>
    </row>
    <row r="2" spans="1:5" ht="21.75" customHeight="1">
      <c r="A2" s="101" t="s">
        <v>32</v>
      </c>
      <c r="B2" s="102"/>
      <c r="C2" s="102"/>
      <c r="D2" s="102"/>
      <c r="E2" s="102"/>
    </row>
    <row r="3" spans="1:5" ht="21.75" customHeight="1">
      <c r="A3" s="97" t="s">
        <v>160</v>
      </c>
      <c r="B3" s="97"/>
      <c r="C3" s="97"/>
      <c r="D3" s="97"/>
      <c r="E3" s="97"/>
    </row>
    <row r="4" spans="1:5" ht="21.75" customHeight="1">
      <c r="A4" s="97" t="s">
        <v>113</v>
      </c>
      <c r="B4" s="97"/>
      <c r="C4" s="97"/>
      <c r="D4" s="97"/>
      <c r="E4" s="97"/>
    </row>
    <row r="5" spans="1:5" ht="21.75" customHeight="1">
      <c r="A5" s="97" t="s">
        <v>115</v>
      </c>
      <c r="B5" s="97"/>
      <c r="C5" s="97"/>
      <c r="D5" s="97"/>
      <c r="E5" s="97"/>
    </row>
    <row r="6" spans="1:5" ht="21.75" customHeight="1">
      <c r="A6" s="97" t="s">
        <v>114</v>
      </c>
      <c r="B6" s="97"/>
      <c r="C6" s="97"/>
      <c r="D6" s="97"/>
      <c r="E6" s="97"/>
    </row>
    <row r="7" spans="1:5" ht="21.75" customHeight="1">
      <c r="A7" s="97" t="s">
        <v>116</v>
      </c>
      <c r="B7" s="97"/>
      <c r="C7" s="97"/>
      <c r="D7" s="97"/>
      <c r="E7" s="97"/>
    </row>
    <row r="8" spans="1:5" ht="21.75" customHeight="1">
      <c r="A8" s="97" t="s">
        <v>117</v>
      </c>
      <c r="B8" s="97"/>
      <c r="C8" s="97"/>
      <c r="D8" s="97"/>
      <c r="E8" s="97"/>
    </row>
    <row r="9" spans="1:5" ht="21.75" customHeight="1">
      <c r="A9" s="97" t="s">
        <v>118</v>
      </c>
      <c r="B9" s="97"/>
      <c r="C9" s="97"/>
      <c r="D9" s="97"/>
      <c r="E9" s="97"/>
    </row>
    <row r="10" spans="1:5" ht="21.75" customHeight="1">
      <c r="A10" s="13"/>
      <c r="B10" s="14"/>
      <c r="C10" s="12"/>
      <c r="D10" s="14"/>
      <c r="E10" s="28"/>
    </row>
    <row r="11" spans="1:5" ht="66.75" customHeight="1">
      <c r="A11" s="45" t="s">
        <v>0</v>
      </c>
      <c r="B11" s="40" t="s">
        <v>18</v>
      </c>
      <c r="C11" s="42" t="s">
        <v>1</v>
      </c>
      <c r="D11" s="40" t="s">
        <v>19</v>
      </c>
      <c r="E11" s="46" t="s">
        <v>2</v>
      </c>
    </row>
    <row r="12" spans="1:5" ht="18.75" customHeight="1">
      <c r="A12" s="103" t="s">
        <v>112</v>
      </c>
      <c r="B12" s="103"/>
      <c r="C12" s="103"/>
      <c r="D12" s="103"/>
      <c r="E12" s="103"/>
    </row>
    <row r="13" spans="1:5" s="4" customFormat="1" ht="290.25" customHeight="1">
      <c r="A13" s="53" t="s">
        <v>16</v>
      </c>
      <c r="B13" s="39">
        <v>0</v>
      </c>
      <c r="C13" s="55">
        <f t="shared" ref="C13:C14" si="0">D13-B13</f>
        <v>617.20000000000005</v>
      </c>
      <c r="D13" s="27">
        <v>617.20000000000005</v>
      </c>
      <c r="E13" s="54" t="s">
        <v>119</v>
      </c>
    </row>
    <row r="14" spans="1:5" s="4" customFormat="1" ht="193.5" customHeight="1">
      <c r="A14" s="51" t="s">
        <v>30</v>
      </c>
      <c r="B14" s="55">
        <v>0</v>
      </c>
      <c r="C14" s="55">
        <f t="shared" si="0"/>
        <v>10024.5</v>
      </c>
      <c r="D14" s="50">
        <v>10024.5</v>
      </c>
      <c r="E14" s="85" t="s">
        <v>181</v>
      </c>
    </row>
    <row r="15" spans="1:5" s="4" customFormat="1" ht="82.5" customHeight="1">
      <c r="A15" s="19" t="s">
        <v>20</v>
      </c>
      <c r="B15" s="39">
        <v>0</v>
      </c>
      <c r="C15" s="39">
        <f t="shared" ref="C15" si="1">D15-B15</f>
        <v>54531.1</v>
      </c>
      <c r="D15" s="27">
        <v>54531.1</v>
      </c>
      <c r="E15" s="57" t="s">
        <v>121</v>
      </c>
    </row>
    <row r="16" spans="1:5" ht="96" customHeight="1">
      <c r="A16" s="19" t="s">
        <v>17</v>
      </c>
      <c r="B16" s="39">
        <v>0</v>
      </c>
      <c r="C16" s="39">
        <f t="shared" ref="C16" si="2">D16-B16</f>
        <v>1737.4</v>
      </c>
      <c r="D16" s="39">
        <v>1737.4</v>
      </c>
      <c r="E16" s="58" t="s">
        <v>120</v>
      </c>
    </row>
    <row r="17" spans="1:5" s="4" customFormat="1" ht="43.5" customHeight="1">
      <c r="A17" s="69" t="s">
        <v>33</v>
      </c>
      <c r="B17" s="22">
        <f>SUM(B13:B16)</f>
        <v>0</v>
      </c>
      <c r="C17" s="22">
        <f t="shared" ref="C17" si="3">D17-B17</f>
        <v>66910.3</v>
      </c>
      <c r="D17" s="22">
        <v>66910.3</v>
      </c>
      <c r="E17" s="29"/>
    </row>
    <row r="18" spans="1:5" ht="18.75" customHeight="1">
      <c r="A18" s="103" t="s">
        <v>96</v>
      </c>
      <c r="B18" s="103"/>
      <c r="C18" s="103"/>
      <c r="D18" s="103"/>
      <c r="E18" s="103"/>
    </row>
    <row r="19" spans="1:5" ht="70.5" customHeight="1">
      <c r="A19" s="42" t="s">
        <v>0</v>
      </c>
      <c r="B19" s="40" t="s">
        <v>18</v>
      </c>
      <c r="C19" s="42" t="s">
        <v>1</v>
      </c>
      <c r="D19" s="40" t="s">
        <v>19</v>
      </c>
      <c r="E19" s="41" t="s">
        <v>2</v>
      </c>
    </row>
    <row r="20" spans="1:5" ht="157.5" customHeight="1">
      <c r="A20" s="71" t="s">
        <v>78</v>
      </c>
      <c r="B20" s="27">
        <v>342.2</v>
      </c>
      <c r="C20" s="39">
        <f t="shared" ref="C20" si="4">D20-B20</f>
        <v>610.79999999999995</v>
      </c>
      <c r="D20" s="27">
        <v>953</v>
      </c>
      <c r="E20" s="82" t="s">
        <v>176</v>
      </c>
    </row>
    <row r="21" spans="1:5" ht="194.25" customHeight="1">
      <c r="A21" s="87" t="s">
        <v>79</v>
      </c>
      <c r="B21" s="89">
        <v>3960.4</v>
      </c>
      <c r="C21" s="91">
        <f>D21-B21</f>
        <v>1477.4</v>
      </c>
      <c r="D21" s="89">
        <v>5437.8</v>
      </c>
      <c r="E21" s="93" t="s">
        <v>122</v>
      </c>
    </row>
    <row r="22" spans="1:5" s="7" customFormat="1" ht="151.5" customHeight="1">
      <c r="A22" s="88"/>
      <c r="B22" s="90"/>
      <c r="C22" s="92"/>
      <c r="D22" s="90"/>
      <c r="E22" s="94"/>
    </row>
    <row r="23" spans="1:5" s="7" customFormat="1" ht="75">
      <c r="A23" s="19" t="s">
        <v>80</v>
      </c>
      <c r="B23" s="27">
        <v>670.8</v>
      </c>
      <c r="C23" s="39">
        <f t="shared" ref="C23:C44" si="5">D23-B23</f>
        <v>78</v>
      </c>
      <c r="D23" s="27">
        <v>748.8</v>
      </c>
      <c r="E23" s="82" t="s">
        <v>177</v>
      </c>
    </row>
    <row r="24" spans="1:5" s="7" customFormat="1" ht="75">
      <c r="A24" s="19" t="s">
        <v>81</v>
      </c>
      <c r="B24" s="50">
        <v>500</v>
      </c>
      <c r="C24" s="39">
        <f t="shared" si="5"/>
        <v>27.799999999999955</v>
      </c>
      <c r="D24" s="27">
        <v>527.79999999999995</v>
      </c>
      <c r="E24" s="80" t="s">
        <v>123</v>
      </c>
    </row>
    <row r="25" spans="1:5" s="7" customFormat="1" ht="112.5">
      <c r="A25" s="24" t="s">
        <v>4</v>
      </c>
      <c r="B25" s="25">
        <v>7191.5</v>
      </c>
      <c r="C25" s="52">
        <f t="shared" si="5"/>
        <v>412.89999999999964</v>
      </c>
      <c r="D25" s="50">
        <v>7604.4</v>
      </c>
      <c r="E25" s="80" t="s">
        <v>126</v>
      </c>
    </row>
    <row r="26" spans="1:5" s="7" customFormat="1" ht="69" customHeight="1">
      <c r="A26" s="24" t="s">
        <v>10</v>
      </c>
      <c r="B26" s="50">
        <v>161.1</v>
      </c>
      <c r="C26" s="52">
        <f t="shared" si="5"/>
        <v>2080.7000000000003</v>
      </c>
      <c r="D26" s="50">
        <v>2241.8000000000002</v>
      </c>
      <c r="E26" s="70" t="s">
        <v>125</v>
      </c>
    </row>
    <row r="27" spans="1:5" s="7" customFormat="1" ht="96" customHeight="1">
      <c r="A27" s="24" t="s">
        <v>82</v>
      </c>
      <c r="B27" s="27">
        <v>19595.2</v>
      </c>
      <c r="C27" s="52">
        <f t="shared" si="5"/>
        <v>1191</v>
      </c>
      <c r="D27" s="50">
        <v>20786.2</v>
      </c>
      <c r="E27" s="80" t="s">
        <v>143</v>
      </c>
    </row>
    <row r="28" spans="1:5" s="7" customFormat="1" ht="65.25" customHeight="1">
      <c r="A28" s="24" t="s">
        <v>84</v>
      </c>
      <c r="B28" s="27">
        <v>557.4</v>
      </c>
      <c r="C28" s="52">
        <f t="shared" si="5"/>
        <v>1209.4000000000001</v>
      </c>
      <c r="D28" s="50">
        <v>1766.8</v>
      </c>
      <c r="E28" s="80" t="s">
        <v>124</v>
      </c>
    </row>
    <row r="29" spans="1:5" s="7" customFormat="1" ht="155.25" customHeight="1">
      <c r="A29" s="24" t="s">
        <v>83</v>
      </c>
      <c r="B29" s="27">
        <v>372.8</v>
      </c>
      <c r="C29" s="52">
        <f t="shared" si="5"/>
        <v>1.8000000000000114</v>
      </c>
      <c r="D29" s="50">
        <v>374.6</v>
      </c>
      <c r="E29" s="80" t="s">
        <v>128</v>
      </c>
    </row>
    <row r="30" spans="1:5" s="7" customFormat="1" ht="93.75" customHeight="1">
      <c r="A30" s="24" t="s">
        <v>85</v>
      </c>
      <c r="B30" s="27">
        <v>520</v>
      </c>
      <c r="C30" s="52">
        <f t="shared" si="5"/>
        <v>350</v>
      </c>
      <c r="D30" s="50">
        <v>870</v>
      </c>
      <c r="E30" s="80" t="s">
        <v>127</v>
      </c>
    </row>
    <row r="31" spans="1:5" s="7" customFormat="1" ht="75">
      <c r="A31" s="24" t="s">
        <v>86</v>
      </c>
      <c r="B31" s="27">
        <v>427.4</v>
      </c>
      <c r="C31" s="52">
        <f t="shared" si="5"/>
        <v>4</v>
      </c>
      <c r="D31" s="50">
        <v>431.4</v>
      </c>
      <c r="E31" s="80" t="s">
        <v>129</v>
      </c>
    </row>
    <row r="32" spans="1:5" s="7" customFormat="1" ht="131.25">
      <c r="A32" s="24" t="s">
        <v>87</v>
      </c>
      <c r="B32" s="27">
        <v>153</v>
      </c>
      <c r="C32" s="52">
        <f t="shared" si="5"/>
        <v>799.7</v>
      </c>
      <c r="D32" s="50">
        <v>952.7</v>
      </c>
      <c r="E32" s="80" t="s">
        <v>130</v>
      </c>
    </row>
    <row r="33" spans="1:37" s="7" customFormat="1" ht="81.75" customHeight="1">
      <c r="A33" s="24" t="s">
        <v>111</v>
      </c>
      <c r="B33" s="27">
        <v>0</v>
      </c>
      <c r="C33" s="52">
        <f t="shared" si="5"/>
        <v>491.5</v>
      </c>
      <c r="D33" s="50">
        <v>491.5</v>
      </c>
      <c r="E33" s="80" t="s">
        <v>131</v>
      </c>
    </row>
    <row r="34" spans="1:37" s="7" customFormat="1" ht="134.25" customHeight="1">
      <c r="A34" s="24" t="s">
        <v>88</v>
      </c>
      <c r="B34" s="27">
        <v>5636.1</v>
      </c>
      <c r="C34" s="52">
        <f t="shared" si="5"/>
        <v>54.199999999999818</v>
      </c>
      <c r="D34" s="50">
        <v>5690.3</v>
      </c>
      <c r="E34" s="80" t="s">
        <v>132</v>
      </c>
    </row>
    <row r="35" spans="1:37" s="7" customFormat="1" ht="198.75" customHeight="1">
      <c r="A35" s="24" t="s">
        <v>89</v>
      </c>
      <c r="B35" s="27">
        <v>0</v>
      </c>
      <c r="C35" s="52">
        <f t="shared" si="5"/>
        <v>3717.5</v>
      </c>
      <c r="D35" s="50">
        <v>3717.5</v>
      </c>
      <c r="E35" s="80" t="s">
        <v>154</v>
      </c>
    </row>
    <row r="36" spans="1:37" s="7" customFormat="1" ht="80.25" customHeight="1">
      <c r="A36" s="24" t="s">
        <v>90</v>
      </c>
      <c r="B36" s="27">
        <v>0</v>
      </c>
      <c r="C36" s="52">
        <f t="shared" si="5"/>
        <v>4341</v>
      </c>
      <c r="D36" s="50">
        <v>4341</v>
      </c>
      <c r="E36" s="80" t="s">
        <v>133</v>
      </c>
    </row>
    <row r="37" spans="1:37" s="7" customFormat="1" ht="156.75" customHeight="1">
      <c r="A37" s="24" t="s">
        <v>91</v>
      </c>
      <c r="B37" s="27">
        <v>1113.3</v>
      </c>
      <c r="C37" s="52">
        <f t="shared" si="5"/>
        <v>163.20000000000005</v>
      </c>
      <c r="D37" s="50">
        <v>1276.5</v>
      </c>
      <c r="E37" s="80" t="s">
        <v>155</v>
      </c>
    </row>
    <row r="38" spans="1:37" s="7" customFormat="1" ht="112.5">
      <c r="A38" s="24" t="s">
        <v>92</v>
      </c>
      <c r="B38" s="27">
        <v>0</v>
      </c>
      <c r="C38" s="52">
        <f t="shared" si="5"/>
        <v>7</v>
      </c>
      <c r="D38" s="50">
        <v>7</v>
      </c>
      <c r="E38" s="80" t="s">
        <v>134</v>
      </c>
    </row>
    <row r="39" spans="1:37" s="7" customFormat="1" ht="264.75" customHeight="1">
      <c r="A39" s="24" t="s">
        <v>93</v>
      </c>
      <c r="B39" s="27">
        <v>0</v>
      </c>
      <c r="C39" s="52">
        <f t="shared" si="5"/>
        <v>2959.3</v>
      </c>
      <c r="D39" s="50">
        <v>2959.3</v>
      </c>
      <c r="E39" s="80" t="s">
        <v>135</v>
      </c>
    </row>
    <row r="40" spans="1:37" s="7" customFormat="1" ht="87" customHeight="1">
      <c r="A40" s="19" t="s">
        <v>13</v>
      </c>
      <c r="B40" s="27">
        <v>2586.9</v>
      </c>
      <c r="C40" s="52">
        <f t="shared" si="5"/>
        <v>1413.1</v>
      </c>
      <c r="D40" s="27">
        <v>4000</v>
      </c>
      <c r="E40" s="70" t="s">
        <v>136</v>
      </c>
    </row>
    <row r="41" spans="1:37" s="7" customFormat="1" ht="93.75">
      <c r="A41" s="24" t="s">
        <v>56</v>
      </c>
      <c r="B41" s="27">
        <v>0</v>
      </c>
      <c r="C41" s="52">
        <f t="shared" si="5"/>
        <v>1476.6000000000004</v>
      </c>
      <c r="D41" s="50">
        <f>6476.6-5000</f>
        <v>1476.6000000000004</v>
      </c>
      <c r="E41" s="78" t="s">
        <v>137</v>
      </c>
    </row>
    <row r="42" spans="1:37" s="7" customFormat="1" ht="112.5">
      <c r="A42" s="24" t="s">
        <v>94</v>
      </c>
      <c r="B42" s="27">
        <v>0</v>
      </c>
      <c r="C42" s="52">
        <f t="shared" si="5"/>
        <v>1087.5</v>
      </c>
      <c r="D42" s="50">
        <v>1087.5</v>
      </c>
      <c r="E42" s="80" t="s">
        <v>138</v>
      </c>
    </row>
    <row r="43" spans="1:37" s="7" customFormat="1" ht="75">
      <c r="A43" s="24" t="s">
        <v>52</v>
      </c>
      <c r="B43" s="27">
        <v>48.3</v>
      </c>
      <c r="C43" s="52">
        <f t="shared" si="5"/>
        <v>1277.9000000000001</v>
      </c>
      <c r="D43" s="50">
        <v>1326.2</v>
      </c>
      <c r="E43" s="80" t="s">
        <v>140</v>
      </c>
    </row>
    <row r="44" spans="1:37" s="7" customFormat="1" ht="93.75">
      <c r="A44" s="24" t="s">
        <v>95</v>
      </c>
      <c r="B44" s="27">
        <v>568.20000000000005</v>
      </c>
      <c r="C44" s="52">
        <f t="shared" si="5"/>
        <v>136.79999999999995</v>
      </c>
      <c r="D44" s="50">
        <v>705</v>
      </c>
      <c r="E44" s="80" t="s">
        <v>139</v>
      </c>
    </row>
    <row r="45" spans="1:37" s="4" customFormat="1" ht="48.75" customHeight="1">
      <c r="A45" s="81" t="s">
        <v>141</v>
      </c>
      <c r="B45" s="18">
        <f>SUM(B20:B44)</f>
        <v>44404.600000000013</v>
      </c>
      <c r="C45" s="18">
        <f>D45-B45</f>
        <v>25369.1</v>
      </c>
      <c r="D45" s="18">
        <f>SUM(D20:D44)</f>
        <v>69773.700000000012</v>
      </c>
      <c r="E45" s="30"/>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row>
    <row r="46" spans="1:37" ht="55.5" customHeight="1">
      <c r="A46" s="109" t="s">
        <v>23</v>
      </c>
      <c r="B46" s="109"/>
      <c r="C46" s="109"/>
      <c r="D46" s="109"/>
      <c r="E46" s="109"/>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row>
    <row r="47" spans="1:37" ht="66.75" customHeight="1">
      <c r="A47" s="45" t="s">
        <v>0</v>
      </c>
      <c r="B47" s="40" t="s">
        <v>18</v>
      </c>
      <c r="C47" s="42" t="s">
        <v>1</v>
      </c>
      <c r="D47" s="40" t="s">
        <v>19</v>
      </c>
      <c r="E47" s="46" t="s">
        <v>2</v>
      </c>
    </row>
    <row r="48" spans="1:37" ht="18.75">
      <c r="A48" s="63" t="s">
        <v>5</v>
      </c>
      <c r="B48" s="26">
        <v>3023.9</v>
      </c>
      <c r="C48" s="52">
        <f t="shared" ref="C48:C49" si="6">D48-B48</f>
        <v>-231.30000000000018</v>
      </c>
      <c r="D48" s="26">
        <v>2792.6</v>
      </c>
      <c r="E48" s="65" t="s">
        <v>142</v>
      </c>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row>
    <row r="49" spans="1:37" ht="139.5" customHeight="1">
      <c r="A49" s="64" t="s">
        <v>6</v>
      </c>
      <c r="B49" s="26">
        <v>0</v>
      </c>
      <c r="C49" s="52">
        <f t="shared" si="6"/>
        <v>21.3</v>
      </c>
      <c r="D49" s="26">
        <v>21.3</v>
      </c>
      <c r="E49" s="66" t="s">
        <v>156</v>
      </c>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row>
    <row r="50" spans="1:37" ht="198" customHeight="1">
      <c r="A50" s="87" t="s">
        <v>12</v>
      </c>
      <c r="B50" s="89">
        <v>0</v>
      </c>
      <c r="C50" s="91">
        <f>D50-B50</f>
        <v>30</v>
      </c>
      <c r="D50" s="89">
        <v>30</v>
      </c>
      <c r="E50" s="95" t="s">
        <v>157</v>
      </c>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row>
    <row r="51" spans="1:37" ht="174" customHeight="1">
      <c r="A51" s="88"/>
      <c r="B51" s="90"/>
      <c r="C51" s="92"/>
      <c r="D51" s="90"/>
      <c r="E51" s="9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row>
    <row r="52" spans="1:37" ht="98.25" customHeight="1">
      <c r="A52" s="64" t="s">
        <v>7</v>
      </c>
      <c r="B52" s="27">
        <v>0</v>
      </c>
      <c r="C52" s="39">
        <f t="shared" ref="C52:C53" si="7">D52-B52</f>
        <v>180</v>
      </c>
      <c r="D52" s="59">
        <v>180</v>
      </c>
      <c r="E52" s="80" t="s">
        <v>158</v>
      </c>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row>
    <row r="53" spans="1:37" s="62" customFormat="1" ht="36.75" customHeight="1">
      <c r="A53" s="21" t="s">
        <v>34</v>
      </c>
      <c r="B53" s="20">
        <f>SUM(B48:B52)</f>
        <v>3023.9</v>
      </c>
      <c r="C53" s="22">
        <f t="shared" si="7"/>
        <v>0</v>
      </c>
      <c r="D53" s="20">
        <f>SUM(D48:D52)</f>
        <v>3023.9</v>
      </c>
      <c r="E53" s="60"/>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row>
    <row r="54" spans="1:37" ht="62.25" customHeight="1">
      <c r="A54" s="109" t="s">
        <v>144</v>
      </c>
      <c r="B54" s="109"/>
      <c r="C54" s="109"/>
      <c r="D54" s="109"/>
      <c r="E54" s="109"/>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row>
    <row r="55" spans="1:37" ht="69.75" customHeight="1">
      <c r="A55" s="42" t="s">
        <v>0</v>
      </c>
      <c r="B55" s="40" t="s">
        <v>18</v>
      </c>
      <c r="C55" s="42" t="s">
        <v>1</v>
      </c>
      <c r="D55" s="40" t="s">
        <v>19</v>
      </c>
      <c r="E55" s="41" t="s">
        <v>2</v>
      </c>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row>
    <row r="56" spans="1:37" ht="111" customHeight="1">
      <c r="A56" s="23" t="s">
        <v>4</v>
      </c>
      <c r="B56" s="27">
        <v>7191.5</v>
      </c>
      <c r="C56" s="39">
        <f t="shared" ref="C56" si="8">D56-B56</f>
        <v>-813</v>
      </c>
      <c r="D56" s="27">
        <v>6378.5</v>
      </c>
      <c r="E56" s="78" t="s">
        <v>163</v>
      </c>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row>
    <row r="57" spans="1:37" ht="105" customHeight="1">
      <c r="A57" s="19" t="s">
        <v>35</v>
      </c>
      <c r="B57" s="27">
        <v>8.3000000000000007</v>
      </c>
      <c r="C57" s="39">
        <f t="shared" ref="C57:C60" si="9">D57-B57</f>
        <v>475.4</v>
      </c>
      <c r="D57" s="27">
        <v>483.7</v>
      </c>
      <c r="E57" s="100" t="s">
        <v>145</v>
      </c>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row>
    <row r="58" spans="1:37" ht="111.75" customHeight="1">
      <c r="A58" s="19" t="s">
        <v>22</v>
      </c>
      <c r="B58" s="27">
        <v>134.19999999999999</v>
      </c>
      <c r="C58" s="52">
        <f t="shared" si="9"/>
        <v>7.1000000000000227</v>
      </c>
      <c r="D58" s="26">
        <v>141.30000000000001</v>
      </c>
      <c r="E58" s="100"/>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row>
    <row r="59" spans="1:37" ht="80.25" customHeight="1">
      <c r="A59" s="19" t="s">
        <v>21</v>
      </c>
      <c r="B59" s="27">
        <v>570</v>
      </c>
      <c r="C59" s="39">
        <f t="shared" si="9"/>
        <v>30</v>
      </c>
      <c r="D59" s="27">
        <v>600</v>
      </c>
      <c r="E59" s="93" t="s">
        <v>146</v>
      </c>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row>
    <row r="60" spans="1:37" ht="80.25" customHeight="1">
      <c r="A60" s="19" t="s">
        <v>30</v>
      </c>
      <c r="B60" s="27">
        <v>0</v>
      </c>
      <c r="C60" s="55">
        <f t="shared" si="9"/>
        <v>200.5</v>
      </c>
      <c r="D60" s="50">
        <v>200.5</v>
      </c>
      <c r="E60" s="94"/>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row>
    <row r="61" spans="1:37" s="7" customFormat="1" ht="99" customHeight="1">
      <c r="A61" s="19" t="s">
        <v>17</v>
      </c>
      <c r="B61" s="27">
        <v>0</v>
      </c>
      <c r="C61" s="39">
        <f t="shared" ref="C61" si="10">D61-B61</f>
        <v>100</v>
      </c>
      <c r="D61" s="27">
        <v>100</v>
      </c>
      <c r="E61" s="54" t="s">
        <v>148</v>
      </c>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row>
    <row r="62" spans="1:37" s="7" customFormat="1" ht="35.25" customHeight="1">
      <c r="A62" s="9" t="s">
        <v>36</v>
      </c>
      <c r="B62" s="18">
        <f>SUM(B56:B61)</f>
        <v>7904</v>
      </c>
      <c r="C62" s="18">
        <f>D62-B62</f>
        <v>0</v>
      </c>
      <c r="D62" s="18">
        <f>SUM(D56:D61)</f>
        <v>7904</v>
      </c>
      <c r="E62" s="31"/>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row>
    <row r="63" spans="1:37" s="7" customFormat="1" ht="32.25" customHeight="1">
      <c r="A63" s="103" t="s">
        <v>147</v>
      </c>
      <c r="B63" s="103"/>
      <c r="C63" s="103"/>
      <c r="D63" s="103"/>
      <c r="E63" s="103"/>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row>
    <row r="64" spans="1:37" ht="71.25" customHeight="1">
      <c r="A64" s="42" t="s">
        <v>0</v>
      </c>
      <c r="B64" s="40" t="s">
        <v>18</v>
      </c>
      <c r="C64" s="42" t="s">
        <v>1</v>
      </c>
      <c r="D64" s="40" t="s">
        <v>19</v>
      </c>
      <c r="E64" s="41" t="s">
        <v>2</v>
      </c>
    </row>
    <row r="65" spans="1:37" s="7" customFormat="1" ht="60" customHeight="1">
      <c r="A65" s="24" t="s">
        <v>8</v>
      </c>
      <c r="B65" s="50">
        <v>122894.2</v>
      </c>
      <c r="C65" s="55">
        <f t="shared" ref="C65:C80" si="11">D65-B65</f>
        <v>-109427.5</v>
      </c>
      <c r="D65" s="50">
        <v>13466.7</v>
      </c>
      <c r="E65" s="83" t="s">
        <v>178</v>
      </c>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row>
    <row r="66" spans="1:37" s="7" customFormat="1" ht="36" customHeight="1">
      <c r="A66" s="19" t="s">
        <v>43</v>
      </c>
      <c r="B66" s="27">
        <v>0</v>
      </c>
      <c r="C66" s="39">
        <f t="shared" si="11"/>
        <v>8949.9</v>
      </c>
      <c r="D66" s="27">
        <v>8949.9</v>
      </c>
      <c r="E66" s="117" t="s">
        <v>179</v>
      </c>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row>
    <row r="67" spans="1:37" s="7" customFormat="1" ht="59.25" customHeight="1">
      <c r="A67" s="19" t="s">
        <v>14</v>
      </c>
      <c r="B67" s="27">
        <v>0</v>
      </c>
      <c r="C67" s="39">
        <f t="shared" si="11"/>
        <v>56927</v>
      </c>
      <c r="D67" s="27">
        <v>56927</v>
      </c>
      <c r="E67" s="117"/>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row>
    <row r="68" spans="1:37" s="7" customFormat="1" ht="36" customHeight="1">
      <c r="A68" s="19" t="s">
        <v>15</v>
      </c>
      <c r="B68" s="27">
        <v>0</v>
      </c>
      <c r="C68" s="39">
        <f>D68-B68</f>
        <v>885.2</v>
      </c>
      <c r="D68" s="27">
        <v>885.2</v>
      </c>
      <c r="E68" s="117"/>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row>
    <row r="69" spans="1:37" s="7" customFormat="1" ht="36" customHeight="1">
      <c r="A69" s="19" t="s">
        <v>42</v>
      </c>
      <c r="B69" s="27">
        <v>0</v>
      </c>
      <c r="C69" s="39">
        <f>D69-B69</f>
        <v>809.5</v>
      </c>
      <c r="D69" s="27">
        <v>809.5</v>
      </c>
      <c r="E69" s="117"/>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row>
    <row r="70" spans="1:37" s="7" customFormat="1" ht="36" customHeight="1">
      <c r="A70" s="19" t="s">
        <v>41</v>
      </c>
      <c r="B70" s="27">
        <v>0</v>
      </c>
      <c r="C70" s="39">
        <f t="shared" ref="C70:C74" si="12">D70-B70</f>
        <v>14472.5</v>
      </c>
      <c r="D70" s="27">
        <v>14472.5</v>
      </c>
      <c r="E70" s="117"/>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row>
    <row r="71" spans="1:37" s="7" customFormat="1" ht="31.5" customHeight="1">
      <c r="A71" s="19" t="s">
        <v>9</v>
      </c>
      <c r="B71" s="27">
        <v>0</v>
      </c>
      <c r="C71" s="39">
        <f>D71-B71</f>
        <v>17542.3</v>
      </c>
      <c r="D71" s="27">
        <v>17542.3</v>
      </c>
      <c r="E71" s="117" t="s">
        <v>159</v>
      </c>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row>
    <row r="72" spans="1:37" s="7" customFormat="1" ht="31.5" customHeight="1">
      <c r="A72" s="19" t="s">
        <v>40</v>
      </c>
      <c r="B72" s="27">
        <v>0</v>
      </c>
      <c r="C72" s="39">
        <f t="shared" si="12"/>
        <v>722.2</v>
      </c>
      <c r="D72" s="27">
        <v>722.2</v>
      </c>
      <c r="E72" s="117"/>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row>
    <row r="73" spans="1:37" s="7" customFormat="1" ht="31.5" customHeight="1">
      <c r="A73" s="19" t="s">
        <v>39</v>
      </c>
      <c r="B73" s="27">
        <v>0</v>
      </c>
      <c r="C73" s="39">
        <f t="shared" si="12"/>
        <v>614.4</v>
      </c>
      <c r="D73" s="27">
        <v>614.4</v>
      </c>
      <c r="E73" s="117"/>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row>
    <row r="74" spans="1:37" s="7" customFormat="1" ht="31.5" customHeight="1">
      <c r="A74" s="19" t="s">
        <v>38</v>
      </c>
      <c r="B74" s="27">
        <v>0</v>
      </c>
      <c r="C74" s="39">
        <f t="shared" si="12"/>
        <v>122.8</v>
      </c>
      <c r="D74" s="27">
        <v>122.8</v>
      </c>
      <c r="E74" s="117"/>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row>
    <row r="75" spans="1:37" s="7" customFormat="1" ht="24.75" customHeight="1">
      <c r="A75" s="19" t="s">
        <v>37</v>
      </c>
      <c r="B75" s="27">
        <v>0</v>
      </c>
      <c r="C75" s="39">
        <f>D75-B75</f>
        <v>5.9</v>
      </c>
      <c r="D75" s="27">
        <v>5.9</v>
      </c>
      <c r="E75" s="100" t="s">
        <v>149</v>
      </c>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row>
    <row r="76" spans="1:37" s="7" customFormat="1" ht="24.75" customHeight="1">
      <c r="A76" s="19" t="s">
        <v>11</v>
      </c>
      <c r="B76" s="27">
        <v>0</v>
      </c>
      <c r="C76" s="39">
        <f>D76-B76</f>
        <v>8375.7999999999993</v>
      </c>
      <c r="D76" s="27">
        <v>8375.7999999999993</v>
      </c>
      <c r="E76" s="94"/>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row>
    <row r="77" spans="1:37" s="7" customFormat="1" ht="33.75" customHeight="1">
      <c r="A77" s="9" t="s">
        <v>36</v>
      </c>
      <c r="B77" s="18">
        <f>SUM(B65:B76)</f>
        <v>122894.2</v>
      </c>
      <c r="C77" s="18">
        <f>D77-B77</f>
        <v>0</v>
      </c>
      <c r="D77" s="18">
        <f>SUM(D65:D76)</f>
        <v>122894.2</v>
      </c>
      <c r="E77" s="31"/>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row>
    <row r="78" spans="1:37" s="7" customFormat="1" ht="32.25" hidden="1" customHeight="1">
      <c r="A78" s="103" t="s">
        <v>46</v>
      </c>
      <c r="B78" s="103"/>
      <c r="C78" s="103"/>
      <c r="D78" s="103"/>
      <c r="E78" s="103"/>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row>
    <row r="79" spans="1:37" ht="71.25" hidden="1" customHeight="1">
      <c r="A79" s="42" t="s">
        <v>0</v>
      </c>
      <c r="B79" s="40" t="s">
        <v>18</v>
      </c>
      <c r="C79" s="42" t="s">
        <v>1</v>
      </c>
      <c r="D79" s="40" t="s">
        <v>19</v>
      </c>
      <c r="E79" s="43" t="s">
        <v>2</v>
      </c>
    </row>
    <row r="80" spans="1:37" s="7" customFormat="1" ht="38.25" hidden="1" customHeight="1">
      <c r="A80" s="24"/>
      <c r="B80" s="50"/>
      <c r="C80" s="55">
        <f t="shared" si="11"/>
        <v>0</v>
      </c>
      <c r="D80" s="50"/>
      <c r="E80" s="70"/>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row>
    <row r="81" spans="1:37" s="7" customFormat="1" ht="60" hidden="1" customHeight="1">
      <c r="A81" s="19"/>
      <c r="B81" s="27"/>
      <c r="C81" s="39">
        <f t="shared" ref="C81" si="13">D81-B81</f>
        <v>0</v>
      </c>
      <c r="D81" s="27"/>
      <c r="E81" s="70"/>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row>
    <row r="82" spans="1:37" s="7" customFormat="1" ht="31.5" hidden="1">
      <c r="A82" s="9" t="s">
        <v>36</v>
      </c>
      <c r="B82" s="18">
        <v>0</v>
      </c>
      <c r="C82" s="18">
        <f>D82-B82</f>
        <v>0</v>
      </c>
      <c r="D82" s="18">
        <v>0</v>
      </c>
      <c r="E82" s="31"/>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row>
    <row r="83" spans="1:37" ht="23.25" customHeight="1">
      <c r="A83" s="110" t="s">
        <v>48</v>
      </c>
      <c r="B83" s="110"/>
      <c r="C83" s="110"/>
      <c r="D83" s="110"/>
      <c r="E83" s="110"/>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row>
    <row r="84" spans="1:37" ht="71.25" customHeight="1">
      <c r="A84" s="42" t="s">
        <v>0</v>
      </c>
      <c r="B84" s="40" t="s">
        <v>18</v>
      </c>
      <c r="C84" s="42" t="s">
        <v>1</v>
      </c>
      <c r="D84" s="40" t="s">
        <v>19</v>
      </c>
      <c r="E84" s="41" t="s">
        <v>2</v>
      </c>
    </row>
    <row r="85" spans="1:37" s="5" customFormat="1" ht="63" customHeight="1">
      <c r="A85" s="19" t="s">
        <v>69</v>
      </c>
      <c r="B85" s="27">
        <v>28951.3</v>
      </c>
      <c r="C85" s="39">
        <f t="shared" ref="C85:C110" si="14">D85-B85</f>
        <v>-28951.3</v>
      </c>
      <c r="D85" s="27">
        <v>0</v>
      </c>
      <c r="E85" s="106" t="s">
        <v>77</v>
      </c>
    </row>
    <row r="86" spans="1:37" s="5" customFormat="1" ht="57.75" customHeight="1">
      <c r="A86" s="19" t="s">
        <v>70</v>
      </c>
      <c r="B86" s="27">
        <v>0</v>
      </c>
      <c r="C86" s="39">
        <f t="shared" si="14"/>
        <v>28951.3</v>
      </c>
      <c r="D86" s="27">
        <v>28951.3</v>
      </c>
      <c r="E86" s="106"/>
    </row>
    <row r="87" spans="1:37" s="5" customFormat="1" ht="51" customHeight="1">
      <c r="A87" s="19" t="s">
        <v>71</v>
      </c>
      <c r="B87" s="27">
        <v>9146.7000000000007</v>
      </c>
      <c r="C87" s="39">
        <f t="shared" si="14"/>
        <v>-9146.7000000000007</v>
      </c>
      <c r="D87" s="27">
        <v>0</v>
      </c>
      <c r="E87" s="106" t="s">
        <v>76</v>
      </c>
    </row>
    <row r="88" spans="1:37" s="5" customFormat="1" ht="51" customHeight="1">
      <c r="A88" s="19" t="s">
        <v>72</v>
      </c>
      <c r="B88" s="27">
        <v>0</v>
      </c>
      <c r="C88" s="39">
        <f t="shared" si="14"/>
        <v>9146.7000000000007</v>
      </c>
      <c r="D88" s="27">
        <v>9146.7000000000007</v>
      </c>
      <c r="E88" s="106"/>
    </row>
    <row r="89" spans="1:37" s="5" customFormat="1" ht="18.75" customHeight="1">
      <c r="A89" s="19" t="s">
        <v>73</v>
      </c>
      <c r="B89" s="27">
        <v>18301.5</v>
      </c>
      <c r="C89" s="39">
        <f t="shared" si="14"/>
        <v>-2309.2000000000007</v>
      </c>
      <c r="D89" s="27">
        <v>15992.3</v>
      </c>
      <c r="E89" s="106" t="s">
        <v>75</v>
      </c>
    </row>
    <row r="90" spans="1:37" s="5" customFormat="1" ht="18.75" customHeight="1">
      <c r="A90" s="19" t="s">
        <v>74</v>
      </c>
      <c r="B90" s="27">
        <v>5527.1</v>
      </c>
      <c r="C90" s="39">
        <f t="shared" si="14"/>
        <v>-697.40000000000055</v>
      </c>
      <c r="D90" s="27">
        <v>4829.7</v>
      </c>
      <c r="E90" s="106"/>
    </row>
    <row r="91" spans="1:37" s="5" customFormat="1" ht="18.75" customHeight="1">
      <c r="A91" s="19" t="s">
        <v>68</v>
      </c>
      <c r="B91" s="27">
        <v>1227.5999999999999</v>
      </c>
      <c r="C91" s="39">
        <f t="shared" si="14"/>
        <v>-998.49999999999989</v>
      </c>
      <c r="D91" s="27">
        <v>229.1</v>
      </c>
      <c r="E91" s="106"/>
    </row>
    <row r="92" spans="1:37" s="5" customFormat="1" ht="18.75" customHeight="1">
      <c r="A92" s="19" t="s">
        <v>67</v>
      </c>
      <c r="B92" s="27">
        <v>20800</v>
      </c>
      <c r="C92" s="39">
        <f t="shared" si="14"/>
        <v>-4911</v>
      </c>
      <c r="D92" s="27">
        <v>15889</v>
      </c>
      <c r="E92" s="106"/>
    </row>
    <row r="93" spans="1:37" s="5" customFormat="1" ht="18.75" customHeight="1">
      <c r="A93" s="19" t="s">
        <v>66</v>
      </c>
      <c r="B93" s="27">
        <v>0</v>
      </c>
      <c r="C93" s="39">
        <f t="shared" si="14"/>
        <v>4911</v>
      </c>
      <c r="D93" s="27">
        <v>4911</v>
      </c>
      <c r="E93" s="106"/>
    </row>
    <row r="94" spans="1:37" s="5" customFormat="1" ht="18.75" customHeight="1">
      <c r="A94" s="19" t="s">
        <v>65</v>
      </c>
      <c r="B94" s="27">
        <v>0</v>
      </c>
      <c r="C94" s="39">
        <f t="shared" si="14"/>
        <v>3826.8</v>
      </c>
      <c r="D94" s="27">
        <v>3826.8</v>
      </c>
      <c r="E94" s="106"/>
    </row>
    <row r="95" spans="1:37" s="5" customFormat="1" ht="18.75" customHeight="1">
      <c r="A95" s="19" t="s">
        <v>64</v>
      </c>
      <c r="B95" s="27">
        <v>0</v>
      </c>
      <c r="C95" s="39">
        <f t="shared" si="14"/>
        <v>44.6</v>
      </c>
      <c r="D95" s="27">
        <v>44.6</v>
      </c>
      <c r="E95" s="106"/>
    </row>
    <row r="96" spans="1:37" s="5" customFormat="1" ht="18.75" customHeight="1">
      <c r="A96" s="19" t="s">
        <v>63</v>
      </c>
      <c r="B96" s="27">
        <v>0</v>
      </c>
      <c r="C96" s="39">
        <f t="shared" si="14"/>
        <v>44.6</v>
      </c>
      <c r="D96" s="27">
        <v>44.6</v>
      </c>
      <c r="E96" s="106"/>
    </row>
    <row r="97" spans="1:37" s="5" customFormat="1" ht="18.75" customHeight="1">
      <c r="A97" s="19" t="s">
        <v>62</v>
      </c>
      <c r="B97" s="27">
        <v>0</v>
      </c>
      <c r="C97" s="39">
        <f t="shared" si="14"/>
        <v>44.6</v>
      </c>
      <c r="D97" s="27">
        <v>44.6</v>
      </c>
      <c r="E97" s="106"/>
    </row>
    <row r="98" spans="1:37" s="5" customFormat="1" ht="18.75" customHeight="1">
      <c r="A98" s="19" t="s">
        <v>61</v>
      </c>
      <c r="B98" s="27">
        <v>0</v>
      </c>
      <c r="C98" s="39">
        <f t="shared" si="14"/>
        <v>44.6</v>
      </c>
      <c r="D98" s="27">
        <v>44.6</v>
      </c>
      <c r="E98" s="106"/>
    </row>
    <row r="99" spans="1:37" s="5" customFormat="1" ht="50.25" customHeight="1">
      <c r="A99" s="19" t="s">
        <v>60</v>
      </c>
      <c r="B99" s="27">
        <v>0</v>
      </c>
      <c r="C99" s="39">
        <f t="shared" si="14"/>
        <v>300</v>
      </c>
      <c r="D99" s="27">
        <v>300</v>
      </c>
      <c r="E99" s="106" t="s">
        <v>150</v>
      </c>
    </row>
    <row r="100" spans="1:37" s="5" customFormat="1" ht="50.25" customHeight="1">
      <c r="A100" s="19" t="s">
        <v>59</v>
      </c>
      <c r="B100" s="27">
        <v>0</v>
      </c>
      <c r="C100" s="39">
        <f t="shared" si="14"/>
        <v>468</v>
      </c>
      <c r="D100" s="27">
        <v>468</v>
      </c>
      <c r="E100" s="106"/>
    </row>
    <row r="101" spans="1:37" s="5" customFormat="1" ht="50.25" customHeight="1">
      <c r="A101" s="19" t="s">
        <v>58</v>
      </c>
      <c r="B101" s="27">
        <v>965.2</v>
      </c>
      <c r="C101" s="39">
        <f t="shared" si="14"/>
        <v>-768</v>
      </c>
      <c r="D101" s="27">
        <v>197.2</v>
      </c>
      <c r="E101" s="106"/>
    </row>
    <row r="102" spans="1:37" s="5" customFormat="1" ht="36.75" customHeight="1">
      <c r="A102" s="19" t="s">
        <v>25</v>
      </c>
      <c r="B102" s="27">
        <v>10472.799999999999</v>
      </c>
      <c r="C102" s="39">
        <v>5595.2</v>
      </c>
      <c r="D102" s="27">
        <f>B102+C102</f>
        <v>16068</v>
      </c>
      <c r="E102" s="116" t="s">
        <v>151</v>
      </c>
    </row>
    <row r="103" spans="1:37" s="5" customFormat="1" ht="36.75" customHeight="1">
      <c r="A103" s="19" t="s">
        <v>108</v>
      </c>
      <c r="B103" s="27">
        <v>12179.4</v>
      </c>
      <c r="C103" s="39">
        <v>-5595.2</v>
      </c>
      <c r="D103" s="27">
        <f t="shared" ref="D103:D105" si="15">B103+C103</f>
        <v>6584.2</v>
      </c>
      <c r="E103" s="104"/>
    </row>
    <row r="104" spans="1:37" s="5" customFormat="1" ht="36.75" customHeight="1">
      <c r="A104" s="19" t="s">
        <v>109</v>
      </c>
      <c r="B104" s="27">
        <v>213.8</v>
      </c>
      <c r="C104" s="39">
        <v>119.7</v>
      </c>
      <c r="D104" s="27">
        <f t="shared" si="15"/>
        <v>333.5</v>
      </c>
      <c r="E104" s="104"/>
    </row>
    <row r="105" spans="1:37" s="5" customFormat="1" ht="36.75" customHeight="1">
      <c r="A105" s="19" t="s">
        <v>110</v>
      </c>
      <c r="B105" s="27">
        <v>260.60000000000002</v>
      </c>
      <c r="C105" s="39">
        <v>-119.7</v>
      </c>
      <c r="D105" s="27">
        <f t="shared" si="15"/>
        <v>140.90000000000003</v>
      </c>
      <c r="E105" s="105"/>
    </row>
    <row r="106" spans="1:37" s="5" customFormat="1" ht="74.25" customHeight="1">
      <c r="A106" s="19" t="s">
        <v>57</v>
      </c>
      <c r="B106" s="27">
        <v>5000</v>
      </c>
      <c r="C106" s="39">
        <f t="shared" si="14"/>
        <v>-5000</v>
      </c>
      <c r="D106" s="27">
        <v>0</v>
      </c>
      <c r="E106" s="107" t="s">
        <v>152</v>
      </c>
    </row>
    <row r="107" spans="1:37" s="5" customFormat="1" ht="49.5" customHeight="1">
      <c r="A107" s="19" t="s">
        <v>56</v>
      </c>
      <c r="B107" s="27">
        <v>0</v>
      </c>
      <c r="C107" s="39">
        <f t="shared" si="14"/>
        <v>5000</v>
      </c>
      <c r="D107" s="27">
        <v>5000</v>
      </c>
      <c r="E107" s="108"/>
    </row>
    <row r="108" spans="1:37" s="5" customFormat="1" ht="39" customHeight="1">
      <c r="A108" s="19" t="s">
        <v>52</v>
      </c>
      <c r="B108" s="27">
        <v>48.3</v>
      </c>
      <c r="C108" s="39">
        <f t="shared" si="14"/>
        <v>3.6000000000000014</v>
      </c>
      <c r="D108" s="27">
        <v>51.9</v>
      </c>
      <c r="E108" s="104" t="s">
        <v>153</v>
      </c>
    </row>
    <row r="109" spans="1:37" s="5" customFormat="1" ht="39" customHeight="1">
      <c r="A109" s="19" t="s">
        <v>53</v>
      </c>
      <c r="B109" s="27">
        <v>4227</v>
      </c>
      <c r="C109" s="39">
        <f t="shared" si="14"/>
        <v>-3.6000000000003638</v>
      </c>
      <c r="D109" s="27">
        <v>4223.3999999999996</v>
      </c>
      <c r="E109" s="105"/>
    </row>
    <row r="110" spans="1:37" ht="39" customHeight="1">
      <c r="A110" s="9" t="s">
        <v>51</v>
      </c>
      <c r="B110" s="18">
        <f>SUM(B85:B109)</f>
        <v>117321.3</v>
      </c>
      <c r="C110" s="18">
        <f t="shared" si="14"/>
        <v>-23126.600000000006</v>
      </c>
      <c r="D110" s="18">
        <v>94194.7</v>
      </c>
      <c r="E110" s="32"/>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row>
    <row r="111" spans="1:37" s="6" customFormat="1" ht="18.75" customHeight="1">
      <c r="A111" s="98" t="s">
        <v>31</v>
      </c>
      <c r="B111" s="99"/>
      <c r="C111" s="99"/>
      <c r="D111" s="99"/>
      <c r="E111" s="99"/>
    </row>
    <row r="112" spans="1:37" ht="21.75" customHeight="1">
      <c r="A112" s="115" t="s">
        <v>0</v>
      </c>
      <c r="B112" s="111" t="s">
        <v>18</v>
      </c>
      <c r="C112" s="115" t="s">
        <v>1</v>
      </c>
      <c r="D112" s="111" t="s">
        <v>19</v>
      </c>
      <c r="E112" s="112" t="s">
        <v>2</v>
      </c>
    </row>
    <row r="113" spans="1:5" ht="78.75" customHeight="1">
      <c r="A113" s="115"/>
      <c r="B113" s="111"/>
      <c r="C113" s="115"/>
      <c r="D113" s="111"/>
      <c r="E113" s="113"/>
    </row>
    <row r="114" spans="1:5" ht="16.5">
      <c r="A114" s="19" t="s">
        <v>24</v>
      </c>
      <c r="B114" s="27">
        <v>22631</v>
      </c>
      <c r="C114" s="39">
        <f t="shared" ref="C114:C116" si="16">D114-B114</f>
        <v>1447.2000000000007</v>
      </c>
      <c r="D114" s="27">
        <v>24078.2</v>
      </c>
      <c r="E114" s="93" t="s">
        <v>50</v>
      </c>
    </row>
    <row r="115" spans="1:5" ht="16.5">
      <c r="A115" s="19" t="s">
        <v>29</v>
      </c>
      <c r="B115" s="27">
        <v>1713.1</v>
      </c>
      <c r="C115" s="39">
        <f t="shared" si="16"/>
        <v>1240.3000000000002</v>
      </c>
      <c r="D115" s="27">
        <v>2953.4</v>
      </c>
      <c r="E115" s="100"/>
    </row>
    <row r="116" spans="1:5" ht="16.5">
      <c r="A116" s="19" t="s">
        <v>25</v>
      </c>
      <c r="B116" s="27">
        <v>10472.799999999999</v>
      </c>
      <c r="C116" s="39">
        <f t="shared" si="16"/>
        <v>2635.1000000000004</v>
      </c>
      <c r="D116" s="27">
        <v>13107.9</v>
      </c>
      <c r="E116" s="100"/>
    </row>
    <row r="117" spans="1:5" s="5" customFormat="1" ht="16.5">
      <c r="A117" s="19" t="s">
        <v>26</v>
      </c>
      <c r="B117" s="27">
        <v>0</v>
      </c>
      <c r="C117" s="39">
        <f>D117-B117</f>
        <v>1575</v>
      </c>
      <c r="D117" s="27">
        <v>1575</v>
      </c>
      <c r="E117" s="100"/>
    </row>
    <row r="118" spans="1:5" s="5" customFormat="1" ht="16.5">
      <c r="A118" s="19" t="s">
        <v>27</v>
      </c>
      <c r="B118" s="27">
        <v>3073</v>
      </c>
      <c r="C118" s="39">
        <f>D118-B118</f>
        <v>1557.3000000000002</v>
      </c>
      <c r="D118" s="27">
        <v>4630.3</v>
      </c>
      <c r="E118" s="100"/>
    </row>
    <row r="119" spans="1:5" s="5" customFormat="1" ht="16.5">
      <c r="A119" s="19" t="s">
        <v>28</v>
      </c>
      <c r="B119" s="27">
        <v>495.8</v>
      </c>
      <c r="C119" s="39">
        <f>D119-B119</f>
        <v>779</v>
      </c>
      <c r="D119" s="27">
        <v>1274.8</v>
      </c>
      <c r="E119" s="94"/>
    </row>
    <row r="120" spans="1:5" ht="27">
      <c r="A120" s="44" t="s">
        <v>49</v>
      </c>
      <c r="B120" s="18">
        <f>SUM(B114:B119)</f>
        <v>38385.699999999997</v>
      </c>
      <c r="C120" s="18">
        <f>D120-B120</f>
        <v>9233.9000000000087</v>
      </c>
      <c r="D120" s="18">
        <f>SUM(D114:D119)</f>
        <v>47619.600000000006</v>
      </c>
      <c r="E120" s="33"/>
    </row>
    <row r="121" spans="1:5" ht="10.5" customHeight="1">
      <c r="A121" s="114"/>
      <c r="B121" s="114"/>
      <c r="C121" s="114"/>
      <c r="D121" s="114"/>
      <c r="E121" s="114"/>
    </row>
    <row r="122" spans="1:5" ht="71.25" customHeight="1">
      <c r="A122" s="47" t="s">
        <v>0</v>
      </c>
      <c r="B122" s="48" t="s">
        <v>18</v>
      </c>
      <c r="C122" s="47" t="s">
        <v>1</v>
      </c>
      <c r="D122" s="48" t="s">
        <v>19</v>
      </c>
      <c r="E122" s="49" t="s">
        <v>2</v>
      </c>
    </row>
    <row r="123" spans="1:5" ht="36.75" customHeight="1">
      <c r="A123" s="9" t="s">
        <v>3</v>
      </c>
      <c r="B123" s="18">
        <v>1175244.2</v>
      </c>
      <c r="C123" s="18">
        <f>D123-B123</f>
        <v>101513.19999999995</v>
      </c>
      <c r="D123" s="18">
        <v>1276757.3999999999</v>
      </c>
      <c r="E123" s="34"/>
    </row>
    <row r="125" spans="1:5" ht="15.75">
      <c r="B125" s="16"/>
      <c r="C125" s="10"/>
      <c r="D125" s="16"/>
      <c r="E125" s="35"/>
    </row>
    <row r="126" spans="1:5" ht="15.75">
      <c r="B126" s="11"/>
      <c r="C126" s="3"/>
      <c r="D126" s="11"/>
      <c r="E126" s="35"/>
    </row>
    <row r="127" spans="1:5" ht="27" customHeight="1">
      <c r="A127" s="4"/>
      <c r="B127" s="16"/>
      <c r="C127" s="10"/>
      <c r="D127" s="16"/>
      <c r="E127" s="35"/>
    </row>
    <row r="128" spans="1:5" ht="15.75">
      <c r="B128" s="11"/>
      <c r="C128" s="3"/>
      <c r="D128" s="11"/>
      <c r="E128" s="35"/>
    </row>
    <row r="129" spans="1:5" ht="15.75">
      <c r="A129" s="4"/>
      <c r="B129" s="11"/>
      <c r="C129" s="3"/>
      <c r="D129" s="11"/>
      <c r="E129" s="35"/>
    </row>
    <row r="130" spans="1:5">
      <c r="A130" s="4"/>
      <c r="B130" s="4"/>
      <c r="C130" s="2"/>
      <c r="D130" s="4"/>
    </row>
    <row r="131" spans="1:5">
      <c r="A131" s="4"/>
      <c r="B131" s="4"/>
      <c r="C131" s="2"/>
      <c r="D131" s="4"/>
    </row>
    <row r="132" spans="1:5">
      <c r="A132" s="4"/>
      <c r="B132" s="4"/>
      <c r="C132" s="2"/>
      <c r="D132" s="4"/>
    </row>
    <row r="133" spans="1:5">
      <c r="A133" s="4"/>
      <c r="B133" s="4"/>
      <c r="C133" s="2"/>
      <c r="D133" s="4"/>
    </row>
    <row r="134" spans="1:5">
      <c r="A134" s="4"/>
      <c r="B134" s="4"/>
      <c r="C134" s="2"/>
      <c r="D134" s="4"/>
    </row>
    <row r="147" spans="5:5" ht="15.75">
      <c r="E147" s="37"/>
    </row>
    <row r="148" spans="5:5" ht="12.75" customHeight="1">
      <c r="E148" s="37"/>
    </row>
    <row r="149" spans="5:5" ht="12.75" customHeight="1">
      <c r="E149" s="37"/>
    </row>
    <row r="150" spans="5:5">
      <c r="E150" s="38"/>
    </row>
    <row r="151" spans="5:5">
      <c r="E151" s="38"/>
    </row>
    <row r="152" spans="5:5">
      <c r="E152" s="38"/>
    </row>
    <row r="153" spans="5:5">
      <c r="E153" s="38"/>
    </row>
    <row r="154" spans="5:5">
      <c r="E154" s="38"/>
    </row>
    <row r="155" spans="5:5">
      <c r="E155" s="38"/>
    </row>
    <row r="156" spans="5:5">
      <c r="E156" s="38"/>
    </row>
    <row r="157" spans="5:5">
      <c r="E157" s="38"/>
    </row>
  </sheetData>
  <mergeCells count="45">
    <mergeCell ref="E102:E105"/>
    <mergeCell ref="E57:E58"/>
    <mergeCell ref="E59:E60"/>
    <mergeCell ref="A63:E63"/>
    <mergeCell ref="E66:E70"/>
    <mergeCell ref="E71:E74"/>
    <mergeCell ref="B112:B113"/>
    <mergeCell ref="E112:E113"/>
    <mergeCell ref="A121:E121"/>
    <mergeCell ref="D112:D113"/>
    <mergeCell ref="A112:A113"/>
    <mergeCell ref="C112:C113"/>
    <mergeCell ref="A111:E111"/>
    <mergeCell ref="E114:E119"/>
    <mergeCell ref="A2:E2"/>
    <mergeCell ref="A18:E18"/>
    <mergeCell ref="A12:E12"/>
    <mergeCell ref="E108:E109"/>
    <mergeCell ref="E89:E98"/>
    <mergeCell ref="E85:E86"/>
    <mergeCell ref="E87:E88"/>
    <mergeCell ref="E99:E101"/>
    <mergeCell ref="E106:E107"/>
    <mergeCell ref="E75:E76"/>
    <mergeCell ref="A78:E78"/>
    <mergeCell ref="A46:E46"/>
    <mergeCell ref="A54:E54"/>
    <mergeCell ref="A83:E83"/>
    <mergeCell ref="A3:E3"/>
    <mergeCell ref="A8:E8"/>
    <mergeCell ref="A9:E9"/>
    <mergeCell ref="A4:E4"/>
    <mergeCell ref="A5:E5"/>
    <mergeCell ref="A6:E6"/>
    <mergeCell ref="A7:E7"/>
    <mergeCell ref="A50:A51"/>
    <mergeCell ref="B50:B51"/>
    <mergeCell ref="C50:C51"/>
    <mergeCell ref="D50:D51"/>
    <mergeCell ref="E50:E51"/>
    <mergeCell ref="A21:A22"/>
    <mergeCell ref="B21:B22"/>
    <mergeCell ref="C21:C22"/>
    <mergeCell ref="D21:D22"/>
    <mergeCell ref="E21:E22"/>
  </mergeCells>
  <phoneticPr fontId="3" type="noConversion"/>
  <printOptions horizontalCentered="1"/>
  <pageMargins left="0.19685039370078741" right="0.19685039370078741" top="0.39370078740157483" bottom="0.19685039370078741" header="0" footer="0"/>
  <pageSetup paperSize="9" scale="72" fitToHeight="17" orientation="landscape" r:id="rId1"/>
  <headerFooter alignWithMargins="0"/>
  <rowBreaks count="3" manualBreakCount="3">
    <brk id="57" max="4" man="1"/>
    <brk id="67" max="4" man="1"/>
    <brk id="110" max="4" man="1"/>
  </rowBreaks>
</worksheet>
</file>

<file path=xl/worksheets/sheet2.xml><?xml version="1.0" encoding="utf-8"?>
<worksheet xmlns="http://schemas.openxmlformats.org/spreadsheetml/2006/main" xmlns:r="http://schemas.openxmlformats.org/officeDocument/2006/relationships">
  <sheetPr>
    <pageSetUpPr fitToPage="1"/>
  </sheetPr>
  <dimension ref="A1:AK94"/>
  <sheetViews>
    <sheetView view="pageBreakPreview" zoomScale="60" zoomScaleNormal="100" workbookViewId="0">
      <selection activeCell="E14" sqref="E14"/>
    </sheetView>
  </sheetViews>
  <sheetFormatPr defaultColWidth="9.140625" defaultRowHeight="12.75"/>
  <cols>
    <col min="1" max="1" width="29.42578125" style="15" customWidth="1"/>
    <col min="2" max="2" width="13.7109375" style="17" customWidth="1"/>
    <col min="3" max="3" width="15.7109375" style="1" customWidth="1"/>
    <col min="4" max="4" width="14.140625" style="17" customWidth="1"/>
    <col min="5" max="5" width="129.7109375" style="36" customWidth="1"/>
    <col min="6" max="8" width="9.140625" style="2"/>
    <col min="9" max="9" width="10.7109375" style="2" bestFit="1" customWidth="1"/>
    <col min="10" max="16384" width="9.140625" style="2"/>
  </cols>
  <sheetData>
    <row r="1" spans="1:37" ht="24" customHeight="1">
      <c r="E1" s="86" t="s">
        <v>182</v>
      </c>
    </row>
    <row r="2" spans="1:37" ht="30">
      <c r="A2" s="101" t="s">
        <v>55</v>
      </c>
      <c r="B2" s="102"/>
      <c r="C2" s="102"/>
      <c r="D2" s="102"/>
      <c r="E2" s="102"/>
    </row>
    <row r="3" spans="1:37" s="84" customFormat="1" ht="21.75" customHeight="1">
      <c r="A3" s="97" t="s">
        <v>160</v>
      </c>
      <c r="B3" s="97"/>
      <c r="C3" s="97"/>
      <c r="D3" s="97"/>
      <c r="E3" s="97"/>
    </row>
    <row r="4" spans="1:37" s="84" customFormat="1" ht="21.75" customHeight="1">
      <c r="A4" s="97" t="s">
        <v>113</v>
      </c>
      <c r="B4" s="97"/>
      <c r="C4" s="97"/>
      <c r="D4" s="97"/>
      <c r="E4" s="97"/>
    </row>
    <row r="5" spans="1:37" s="84" customFormat="1" ht="21.75" customHeight="1">
      <c r="A5" s="97" t="s">
        <v>115</v>
      </c>
      <c r="B5" s="97"/>
      <c r="C5" s="97"/>
      <c r="D5" s="97"/>
      <c r="E5" s="97"/>
    </row>
    <row r="6" spans="1:37" s="84" customFormat="1" ht="21.75" customHeight="1">
      <c r="A6" s="97" t="s">
        <v>114</v>
      </c>
      <c r="B6" s="97"/>
      <c r="C6" s="97"/>
      <c r="D6" s="97"/>
      <c r="E6" s="97"/>
    </row>
    <row r="7" spans="1:37" s="84" customFormat="1" ht="21.75" customHeight="1">
      <c r="A7" s="97" t="s">
        <v>116</v>
      </c>
      <c r="B7" s="97"/>
      <c r="C7" s="97"/>
      <c r="D7" s="97"/>
      <c r="E7" s="97"/>
    </row>
    <row r="8" spans="1:37" s="84" customFormat="1" ht="21.75" customHeight="1">
      <c r="A8" s="97" t="s">
        <v>117</v>
      </c>
      <c r="B8" s="97"/>
      <c r="C8" s="97"/>
      <c r="D8" s="97"/>
      <c r="E8" s="97"/>
    </row>
    <row r="9" spans="1:37" s="84" customFormat="1" ht="21.75" customHeight="1">
      <c r="A9" s="97" t="s">
        <v>118</v>
      </c>
      <c r="B9" s="97"/>
      <c r="C9" s="97"/>
      <c r="D9" s="97"/>
      <c r="E9" s="97"/>
    </row>
    <row r="10" spans="1:37" ht="15.75">
      <c r="A10" s="13"/>
      <c r="B10" s="14"/>
      <c r="C10" s="12"/>
      <c r="D10" s="14"/>
      <c r="E10" s="28"/>
    </row>
    <row r="11" spans="1:37" ht="63.75">
      <c r="A11" s="45" t="s">
        <v>0</v>
      </c>
      <c r="B11" s="48" t="s">
        <v>18</v>
      </c>
      <c r="C11" s="47" t="s">
        <v>1</v>
      </c>
      <c r="D11" s="48" t="s">
        <v>19</v>
      </c>
      <c r="E11" s="46" t="s">
        <v>2</v>
      </c>
    </row>
    <row r="12" spans="1:37" ht="16.5">
      <c r="A12" s="103" t="s">
        <v>47</v>
      </c>
      <c r="B12" s="103"/>
      <c r="C12" s="103"/>
      <c r="D12" s="103"/>
      <c r="E12" s="103"/>
    </row>
    <row r="13" spans="1:37" s="4" customFormat="1" ht="75">
      <c r="A13" s="51" t="s">
        <v>30</v>
      </c>
      <c r="B13" s="55">
        <v>0</v>
      </c>
      <c r="C13" s="55">
        <f t="shared" ref="C13:C14" si="0">D13-B13</f>
        <v>9632.4</v>
      </c>
      <c r="D13" s="50">
        <v>9632.4</v>
      </c>
      <c r="E13" s="56" t="s">
        <v>161</v>
      </c>
    </row>
    <row r="14" spans="1:37" s="4" customFormat="1" ht="31.5">
      <c r="A14" s="69" t="s">
        <v>33</v>
      </c>
      <c r="B14" s="22">
        <f>SUM(B13:B13)</f>
        <v>0</v>
      </c>
      <c r="C14" s="22">
        <f t="shared" si="0"/>
        <v>9632.4</v>
      </c>
      <c r="D14" s="22">
        <f>D13</f>
        <v>9632.4</v>
      </c>
      <c r="E14" s="29"/>
    </row>
    <row r="15" spans="1:37" ht="62.25" customHeight="1">
      <c r="A15" s="109" t="s">
        <v>162</v>
      </c>
      <c r="B15" s="109"/>
      <c r="C15" s="109"/>
      <c r="D15" s="109"/>
      <c r="E15" s="109"/>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69.75" customHeight="1">
      <c r="A16" s="47" t="s">
        <v>0</v>
      </c>
      <c r="B16" s="48" t="s">
        <v>18</v>
      </c>
      <c r="C16" s="47" t="s">
        <v>1</v>
      </c>
      <c r="D16" s="48" t="s">
        <v>19</v>
      </c>
      <c r="E16" s="49" t="s">
        <v>2</v>
      </c>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102" customHeight="1">
      <c r="A17" s="23" t="s">
        <v>4</v>
      </c>
      <c r="B17" s="27">
        <v>344.3</v>
      </c>
      <c r="C17" s="39">
        <f t="shared" ref="C17" si="1">D17-B17</f>
        <v>-199.8</v>
      </c>
      <c r="D17" s="27">
        <v>144.5</v>
      </c>
      <c r="E17" s="78" t="s">
        <v>164</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101.25" customHeight="1">
      <c r="A18" s="19" t="s">
        <v>22</v>
      </c>
      <c r="B18" s="27">
        <v>136</v>
      </c>
      <c r="C18" s="39">
        <f t="shared" ref="C18:C19" si="2">D18-B18</f>
        <v>7.0999999999999943</v>
      </c>
      <c r="D18" s="27">
        <v>143.1</v>
      </c>
      <c r="E18" s="78" t="s">
        <v>168</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84.75" customHeight="1">
      <c r="A19" s="19" t="s">
        <v>30</v>
      </c>
      <c r="B19" s="27">
        <v>0</v>
      </c>
      <c r="C19" s="55">
        <f t="shared" si="2"/>
        <v>192.6</v>
      </c>
      <c r="D19" s="50">
        <v>192.6</v>
      </c>
      <c r="E19" s="79" t="s">
        <v>169</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s="7" customFormat="1" ht="35.25" customHeight="1">
      <c r="A20" s="9" t="s">
        <v>36</v>
      </c>
      <c r="B20" s="18">
        <f>SUM(B17:B19)</f>
        <v>480.3</v>
      </c>
      <c r="C20" s="18">
        <f>D20-B20</f>
        <v>0</v>
      </c>
      <c r="D20" s="18">
        <v>480.3</v>
      </c>
      <c r="E20" s="31"/>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row>
    <row r="21" spans="1:37" s="7" customFormat="1" ht="32.25" hidden="1" customHeight="1">
      <c r="A21" s="103" t="s">
        <v>44</v>
      </c>
      <c r="B21" s="103"/>
      <c r="C21" s="103"/>
      <c r="D21" s="103"/>
      <c r="E21" s="103"/>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row>
    <row r="22" spans="1:37" ht="71.25" hidden="1" customHeight="1">
      <c r="A22" s="47" t="s">
        <v>0</v>
      </c>
      <c r="B22" s="48" t="s">
        <v>18</v>
      </c>
      <c r="C22" s="47" t="s">
        <v>1</v>
      </c>
      <c r="D22" s="48" t="s">
        <v>19</v>
      </c>
      <c r="E22" s="49" t="s">
        <v>2</v>
      </c>
    </row>
    <row r="23" spans="1:37" s="7" customFormat="1" ht="42" hidden="1" customHeight="1">
      <c r="A23" s="24" t="s">
        <v>8</v>
      </c>
      <c r="B23" s="50"/>
      <c r="C23" s="55">
        <f t="shared" ref="C23:C39" si="3">D23-B23</f>
        <v>0</v>
      </c>
      <c r="D23" s="50"/>
      <c r="E23" s="68" t="s">
        <v>45</v>
      </c>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row>
    <row r="24" spans="1:37" s="7" customFormat="1" ht="23.25" hidden="1" customHeight="1">
      <c r="A24" s="19"/>
      <c r="B24" s="27">
        <v>0</v>
      </c>
      <c r="C24" s="39">
        <f t="shared" si="3"/>
        <v>0</v>
      </c>
      <c r="D24" s="27"/>
      <c r="E24" s="117"/>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row>
    <row r="25" spans="1:37" s="7" customFormat="1" ht="23.25" hidden="1" customHeight="1">
      <c r="A25" s="19"/>
      <c r="B25" s="27">
        <v>0</v>
      </c>
      <c r="C25" s="39">
        <f t="shared" si="3"/>
        <v>0</v>
      </c>
      <c r="D25" s="27"/>
      <c r="E25" s="117"/>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row>
    <row r="26" spans="1:37" s="7" customFormat="1" ht="23.25" hidden="1" customHeight="1">
      <c r="A26" s="19"/>
      <c r="B26" s="27">
        <v>0</v>
      </c>
      <c r="C26" s="39">
        <f>D26-B26</f>
        <v>0</v>
      </c>
      <c r="D26" s="27"/>
      <c r="E26" s="117"/>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row>
    <row r="27" spans="1:37" s="7" customFormat="1" ht="23.25" hidden="1" customHeight="1">
      <c r="A27" s="19"/>
      <c r="B27" s="27">
        <v>0</v>
      </c>
      <c r="C27" s="39">
        <f>D27-B27</f>
        <v>0</v>
      </c>
      <c r="D27" s="27"/>
      <c r="E27" s="117"/>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row>
    <row r="28" spans="1:37" s="7" customFormat="1" ht="23.25" hidden="1" customHeight="1">
      <c r="A28" s="19"/>
      <c r="B28" s="27">
        <v>0</v>
      </c>
      <c r="C28" s="39">
        <f t="shared" ref="C28:C32" si="4">D28-B28</f>
        <v>0</v>
      </c>
      <c r="D28" s="27"/>
      <c r="E28" s="117"/>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row>
    <row r="29" spans="1:37" s="7" customFormat="1" ht="16.5" hidden="1">
      <c r="A29" s="19"/>
      <c r="B29" s="27">
        <v>0</v>
      </c>
      <c r="C29" s="39">
        <f>D29-B29</f>
        <v>0</v>
      </c>
      <c r="D29" s="27"/>
      <c r="E29" s="117"/>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row>
    <row r="30" spans="1:37" s="7" customFormat="1" ht="16.5" hidden="1">
      <c r="A30" s="19"/>
      <c r="B30" s="27">
        <v>0</v>
      </c>
      <c r="C30" s="39">
        <f t="shared" si="4"/>
        <v>0</v>
      </c>
      <c r="D30" s="27"/>
      <c r="E30" s="117"/>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row>
    <row r="31" spans="1:37" s="7" customFormat="1" ht="16.5" hidden="1">
      <c r="A31" s="19"/>
      <c r="B31" s="27">
        <v>0</v>
      </c>
      <c r="C31" s="39">
        <f t="shared" si="4"/>
        <v>0</v>
      </c>
      <c r="D31" s="27"/>
      <c r="E31" s="117"/>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row>
    <row r="32" spans="1:37" s="7" customFormat="1" ht="16.5" hidden="1">
      <c r="A32" s="19"/>
      <c r="B32" s="27">
        <v>0</v>
      </c>
      <c r="C32" s="39">
        <f t="shared" si="4"/>
        <v>0</v>
      </c>
      <c r="D32" s="27"/>
      <c r="E32" s="117"/>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row>
    <row r="33" spans="1:37" s="7" customFormat="1" ht="30" hidden="1" customHeight="1">
      <c r="A33" s="19"/>
      <c r="B33" s="27">
        <v>0</v>
      </c>
      <c r="C33" s="39">
        <f>D33-B33</f>
        <v>0</v>
      </c>
      <c r="D33" s="27"/>
      <c r="E33" s="100"/>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row>
    <row r="34" spans="1:37" s="7" customFormat="1" ht="30" hidden="1" customHeight="1">
      <c r="A34" s="19"/>
      <c r="B34" s="27">
        <v>0</v>
      </c>
      <c r="C34" s="39">
        <f>D34-B34</f>
        <v>0</v>
      </c>
      <c r="D34" s="27"/>
      <c r="E34" s="94"/>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row>
    <row r="35" spans="1:37" s="7" customFormat="1" ht="33.75" hidden="1" customHeight="1">
      <c r="A35" s="9" t="s">
        <v>36</v>
      </c>
      <c r="B35" s="18">
        <f>SUM(B23:B34)</f>
        <v>0</v>
      </c>
      <c r="C35" s="18">
        <f>D35-B35</f>
        <v>0</v>
      </c>
      <c r="D35" s="18">
        <f>SUM(D23:D34)</f>
        <v>0</v>
      </c>
      <c r="E35" s="31"/>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row>
    <row r="36" spans="1:37" s="7" customFormat="1" ht="32.25" customHeight="1">
      <c r="A36" s="103" t="s">
        <v>170</v>
      </c>
      <c r="B36" s="103"/>
      <c r="C36" s="103"/>
      <c r="D36" s="103"/>
      <c r="E36" s="103"/>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row>
    <row r="37" spans="1:37" ht="71.25" customHeight="1">
      <c r="A37" s="47" t="s">
        <v>0</v>
      </c>
      <c r="B37" s="48" t="s">
        <v>18</v>
      </c>
      <c r="C37" s="47" t="s">
        <v>1</v>
      </c>
      <c r="D37" s="48" t="s">
        <v>19</v>
      </c>
      <c r="E37" s="43" t="s">
        <v>2</v>
      </c>
    </row>
    <row r="38" spans="1:37" s="7" customFormat="1" ht="57" customHeight="1">
      <c r="A38" s="24" t="s">
        <v>10</v>
      </c>
      <c r="B38" s="50">
        <v>161.1</v>
      </c>
      <c r="C38" s="55">
        <f t="shared" si="3"/>
        <v>-77.099999999999994</v>
      </c>
      <c r="D38" s="50">
        <v>84</v>
      </c>
      <c r="E38" s="70" t="s">
        <v>171</v>
      </c>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row>
    <row r="39" spans="1:37" s="7" customFormat="1" ht="99.75" customHeight="1">
      <c r="A39" s="19" t="s">
        <v>13</v>
      </c>
      <c r="B39" s="27">
        <v>2586.9</v>
      </c>
      <c r="C39" s="39">
        <f t="shared" si="3"/>
        <v>77.099999999999909</v>
      </c>
      <c r="D39" s="27">
        <v>2664</v>
      </c>
      <c r="E39" s="70" t="s">
        <v>175</v>
      </c>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row>
    <row r="40" spans="1:37" s="7" customFormat="1" ht="31.5">
      <c r="A40" s="9" t="s">
        <v>36</v>
      </c>
      <c r="B40" s="18">
        <v>0</v>
      </c>
      <c r="C40" s="18">
        <f>D40-B40</f>
        <v>0</v>
      </c>
      <c r="D40" s="18">
        <v>0</v>
      </c>
      <c r="E40" s="31"/>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row>
    <row r="41" spans="1:37" ht="23.25" customHeight="1">
      <c r="A41" s="110" t="s">
        <v>48</v>
      </c>
      <c r="B41" s="110"/>
      <c r="C41" s="110"/>
      <c r="D41" s="110"/>
      <c r="E41" s="110"/>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row>
    <row r="42" spans="1:37" ht="71.25" customHeight="1">
      <c r="A42" s="47" t="s">
        <v>0</v>
      </c>
      <c r="B42" s="48" t="s">
        <v>18</v>
      </c>
      <c r="C42" s="47" t="s">
        <v>1</v>
      </c>
      <c r="D42" s="48" t="s">
        <v>19</v>
      </c>
      <c r="E42" s="49" t="s">
        <v>2</v>
      </c>
    </row>
    <row r="43" spans="1:37" s="5" customFormat="1" ht="57.75" customHeight="1">
      <c r="A43" s="19" t="s">
        <v>69</v>
      </c>
      <c r="B43" s="27">
        <v>28685.7</v>
      </c>
      <c r="C43" s="39">
        <f t="shared" ref="C43:C57" si="5">D43-B43</f>
        <v>-28685.7</v>
      </c>
      <c r="D43" s="27">
        <v>0</v>
      </c>
      <c r="E43" s="117" t="s">
        <v>172</v>
      </c>
    </row>
    <row r="44" spans="1:37" s="5" customFormat="1" ht="57.75" customHeight="1">
      <c r="A44" s="19" t="s">
        <v>70</v>
      </c>
      <c r="B44" s="27">
        <v>0</v>
      </c>
      <c r="C44" s="39">
        <f t="shared" si="5"/>
        <v>28685.7</v>
      </c>
      <c r="D44" s="27">
        <v>28685.7</v>
      </c>
      <c r="E44" s="117"/>
    </row>
    <row r="45" spans="1:37" s="5" customFormat="1" ht="51" customHeight="1">
      <c r="A45" s="19" t="s">
        <v>71</v>
      </c>
      <c r="B45" s="27">
        <v>7347.7</v>
      </c>
      <c r="C45" s="39">
        <f t="shared" si="5"/>
        <v>-7347.7</v>
      </c>
      <c r="D45" s="27">
        <v>0</v>
      </c>
      <c r="E45" s="117" t="s">
        <v>173</v>
      </c>
    </row>
    <row r="46" spans="1:37" s="5" customFormat="1" ht="51" customHeight="1">
      <c r="A46" s="19" t="s">
        <v>72</v>
      </c>
      <c r="B46" s="27">
        <v>0</v>
      </c>
      <c r="C46" s="39">
        <f t="shared" si="5"/>
        <v>7347.7</v>
      </c>
      <c r="D46" s="27">
        <v>7347.7</v>
      </c>
      <c r="E46" s="117"/>
    </row>
    <row r="47" spans="1:37" s="5" customFormat="1" ht="18.75" customHeight="1">
      <c r="A47" s="19" t="s">
        <v>73</v>
      </c>
      <c r="B47" s="27">
        <v>18484.5</v>
      </c>
      <c r="C47" s="39">
        <f t="shared" si="5"/>
        <v>-2813.5</v>
      </c>
      <c r="D47" s="27">
        <v>15671</v>
      </c>
      <c r="E47" s="119" t="s">
        <v>174</v>
      </c>
    </row>
    <row r="48" spans="1:37" s="5" customFormat="1" ht="18.75" customHeight="1">
      <c r="A48" s="19" t="s">
        <v>74</v>
      </c>
      <c r="B48" s="27">
        <v>5582.3</v>
      </c>
      <c r="C48" s="39">
        <f t="shared" si="5"/>
        <v>-849.69999999999982</v>
      </c>
      <c r="D48" s="27">
        <v>4732.6000000000004</v>
      </c>
      <c r="E48" s="120"/>
    </row>
    <row r="49" spans="1:37" s="5" customFormat="1" ht="18.75" customHeight="1">
      <c r="A49" s="19" t="s">
        <v>68</v>
      </c>
      <c r="B49" s="27">
        <v>341.9</v>
      </c>
      <c r="C49" s="39">
        <f t="shared" si="5"/>
        <v>-341.9</v>
      </c>
      <c r="D49" s="27">
        <v>0</v>
      </c>
      <c r="E49" s="120"/>
    </row>
    <row r="50" spans="1:37" s="5" customFormat="1" ht="18.75" customHeight="1">
      <c r="A50" s="19" t="s">
        <v>67</v>
      </c>
      <c r="B50" s="27">
        <v>20800</v>
      </c>
      <c r="C50" s="39">
        <f t="shared" si="5"/>
        <v>-4911</v>
      </c>
      <c r="D50" s="27">
        <v>15889</v>
      </c>
      <c r="E50" s="120"/>
    </row>
    <row r="51" spans="1:37" s="5" customFormat="1" ht="18.75" customHeight="1">
      <c r="A51" s="19" t="s">
        <v>66</v>
      </c>
      <c r="B51" s="27">
        <v>0</v>
      </c>
      <c r="C51" s="39">
        <f t="shared" si="5"/>
        <v>4911</v>
      </c>
      <c r="D51" s="27">
        <v>4911</v>
      </c>
      <c r="E51" s="120"/>
    </row>
    <row r="52" spans="1:37" s="5" customFormat="1" ht="18.75" customHeight="1">
      <c r="A52" s="19" t="s">
        <v>65</v>
      </c>
      <c r="B52" s="27">
        <v>0</v>
      </c>
      <c r="C52" s="39">
        <f t="shared" si="5"/>
        <v>3826.8</v>
      </c>
      <c r="D52" s="27">
        <v>3826.8</v>
      </c>
      <c r="E52" s="120"/>
    </row>
    <row r="53" spans="1:37" s="5" customFormat="1" ht="18.75" customHeight="1">
      <c r="A53" s="19" t="s">
        <v>64</v>
      </c>
      <c r="B53" s="27">
        <v>0</v>
      </c>
      <c r="C53" s="39">
        <f t="shared" si="5"/>
        <v>44.6</v>
      </c>
      <c r="D53" s="27">
        <v>44.6</v>
      </c>
      <c r="E53" s="120"/>
    </row>
    <row r="54" spans="1:37" s="5" customFormat="1" ht="18.75" customHeight="1">
      <c r="A54" s="19" t="s">
        <v>63</v>
      </c>
      <c r="B54" s="27">
        <v>0</v>
      </c>
      <c r="C54" s="39">
        <f t="shared" si="5"/>
        <v>44.6</v>
      </c>
      <c r="D54" s="27">
        <v>44.6</v>
      </c>
      <c r="E54" s="120"/>
    </row>
    <row r="55" spans="1:37" s="5" customFormat="1" ht="18.75" customHeight="1">
      <c r="A55" s="19" t="s">
        <v>62</v>
      </c>
      <c r="B55" s="27">
        <v>0</v>
      </c>
      <c r="C55" s="39">
        <f t="shared" si="5"/>
        <v>44.6</v>
      </c>
      <c r="D55" s="27">
        <v>44.6</v>
      </c>
      <c r="E55" s="120"/>
    </row>
    <row r="56" spans="1:37" s="5" customFormat="1" ht="18.75" customHeight="1">
      <c r="A56" s="19" t="s">
        <v>61</v>
      </c>
      <c r="B56" s="27">
        <v>0</v>
      </c>
      <c r="C56" s="39">
        <f t="shared" si="5"/>
        <v>44.6</v>
      </c>
      <c r="D56" s="27">
        <v>44.6</v>
      </c>
      <c r="E56" s="121"/>
    </row>
    <row r="57" spans="1:37" ht="42.75" customHeight="1">
      <c r="A57" s="9" t="s">
        <v>51</v>
      </c>
      <c r="B57" s="18">
        <f>SUM(B43:B56)</f>
        <v>81242.100000000006</v>
      </c>
      <c r="C57" s="18">
        <f t="shared" si="5"/>
        <v>0</v>
      </c>
      <c r="D57" s="18">
        <v>81242.100000000006</v>
      </c>
      <c r="E57" s="32"/>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row>
    <row r="58" spans="1:37" ht="13.5">
      <c r="A58" s="114"/>
      <c r="B58" s="114"/>
      <c r="C58" s="114"/>
      <c r="D58" s="114"/>
      <c r="E58" s="114"/>
    </row>
    <row r="59" spans="1:37" ht="63.75">
      <c r="A59" s="47" t="s">
        <v>0</v>
      </c>
      <c r="B59" s="48" t="s">
        <v>18</v>
      </c>
      <c r="C59" s="47" t="s">
        <v>1</v>
      </c>
      <c r="D59" s="48" t="s">
        <v>19</v>
      </c>
      <c r="E59" s="49" t="s">
        <v>2</v>
      </c>
    </row>
    <row r="60" spans="1:37" ht="31.5">
      <c r="A60" s="9" t="s">
        <v>3</v>
      </c>
      <c r="B60" s="18">
        <v>1180729.3</v>
      </c>
      <c r="C60" s="18">
        <f>D60-B60</f>
        <v>9632.3999999999069</v>
      </c>
      <c r="D60" s="18">
        <v>1190361.7</v>
      </c>
      <c r="E60" s="34"/>
    </row>
    <row r="62" spans="1:37" ht="15.75">
      <c r="B62" s="16"/>
      <c r="C62" s="10"/>
      <c r="D62" s="16"/>
      <c r="E62" s="35"/>
    </row>
    <row r="63" spans="1:37" ht="15.75">
      <c r="B63" s="11"/>
      <c r="C63" s="3"/>
      <c r="D63" s="11"/>
      <c r="E63" s="35"/>
    </row>
    <row r="64" spans="1:37" ht="15.75">
      <c r="A64" s="4"/>
      <c r="B64" s="16"/>
      <c r="C64" s="10"/>
      <c r="D64" s="16"/>
      <c r="E64" s="35"/>
    </row>
    <row r="65" spans="1:5" ht="15.75">
      <c r="B65" s="11"/>
      <c r="C65" s="3"/>
      <c r="D65" s="11"/>
      <c r="E65" s="35"/>
    </row>
    <row r="66" spans="1:5" ht="15.75">
      <c r="A66" s="4"/>
      <c r="B66" s="11"/>
      <c r="C66" s="3"/>
      <c r="D66" s="11"/>
      <c r="E66" s="35"/>
    </row>
    <row r="67" spans="1:5">
      <c r="A67" s="4"/>
      <c r="B67" s="4"/>
      <c r="C67" s="2"/>
      <c r="D67" s="4"/>
    </row>
    <row r="68" spans="1:5">
      <c r="A68" s="4"/>
      <c r="B68" s="4"/>
      <c r="C68" s="2"/>
      <c r="D68" s="4"/>
    </row>
    <row r="69" spans="1:5">
      <c r="A69" s="4"/>
      <c r="B69" s="4"/>
      <c r="C69" s="2"/>
      <c r="D69" s="4"/>
    </row>
    <row r="70" spans="1:5">
      <c r="A70" s="4"/>
      <c r="B70" s="4"/>
      <c r="C70" s="2"/>
      <c r="D70" s="4"/>
    </row>
    <row r="71" spans="1:5">
      <c r="A71" s="4"/>
      <c r="B71" s="4"/>
      <c r="C71" s="2"/>
      <c r="D71" s="4"/>
    </row>
    <row r="84" spans="5:5" ht="15.75">
      <c r="E84" s="37"/>
    </row>
    <row r="85" spans="5:5" ht="15.75">
      <c r="E85" s="37"/>
    </row>
    <row r="86" spans="5:5" ht="15.75">
      <c r="E86" s="37"/>
    </row>
    <row r="87" spans="5:5">
      <c r="E87" s="38"/>
    </row>
    <row r="88" spans="5:5">
      <c r="E88" s="38"/>
    </row>
    <row r="89" spans="5:5">
      <c r="E89" s="38"/>
    </row>
    <row r="90" spans="5:5">
      <c r="E90" s="38"/>
    </row>
    <row r="91" spans="5:5">
      <c r="E91" s="38"/>
    </row>
    <row r="92" spans="5:5">
      <c r="E92" s="38"/>
    </row>
    <row r="93" spans="5:5">
      <c r="E93" s="38"/>
    </row>
    <row r="94" spans="5:5">
      <c r="E94" s="38"/>
    </row>
  </sheetData>
  <mergeCells count="20">
    <mergeCell ref="A58:E58"/>
    <mergeCell ref="E45:E46"/>
    <mergeCell ref="E47:E56"/>
    <mergeCell ref="A21:E21"/>
    <mergeCell ref="E24:E28"/>
    <mergeCell ref="E29:E32"/>
    <mergeCell ref="E33:E34"/>
    <mergeCell ref="A36:E36"/>
    <mergeCell ref="E43:E44"/>
    <mergeCell ref="A41:E41"/>
    <mergeCell ref="A7:E7"/>
    <mergeCell ref="A8:E8"/>
    <mergeCell ref="A9:E9"/>
    <mergeCell ref="A15:E15"/>
    <mergeCell ref="A2:E2"/>
    <mergeCell ref="A12:E12"/>
    <mergeCell ref="A3:E3"/>
    <mergeCell ref="A4:E4"/>
    <mergeCell ref="A5:E5"/>
    <mergeCell ref="A6:E6"/>
  </mergeCells>
  <pageMargins left="0.70866141732283472" right="0.70866141732283472" top="0.74803149606299213" bottom="0.74803149606299213" header="0.31496062992125984" footer="0.31496062992125984"/>
  <pageSetup paperSize="9" scale="66"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AK93"/>
  <sheetViews>
    <sheetView view="pageBreakPreview" zoomScale="60" zoomScaleNormal="100" workbookViewId="0">
      <selection activeCell="E47" sqref="E47:E55"/>
    </sheetView>
  </sheetViews>
  <sheetFormatPr defaultColWidth="9.140625" defaultRowHeight="12.75"/>
  <cols>
    <col min="1" max="1" width="29.42578125" style="15" customWidth="1"/>
    <col min="2" max="2" width="13.7109375" style="17" customWidth="1"/>
    <col min="3" max="3" width="15.7109375" style="1" customWidth="1"/>
    <col min="4" max="4" width="14.140625" style="17" customWidth="1"/>
    <col min="5" max="5" width="129.7109375" style="36" customWidth="1"/>
    <col min="6" max="8" width="9.140625" style="2"/>
    <col min="9" max="9" width="10.7109375" style="2" bestFit="1" customWidth="1"/>
    <col min="10" max="16384" width="9.140625" style="2"/>
  </cols>
  <sheetData>
    <row r="1" spans="1:37" ht="21.75" customHeight="1">
      <c r="E1" s="86" t="s">
        <v>183</v>
      </c>
    </row>
    <row r="2" spans="1:37" ht="16.5" customHeight="1">
      <c r="A2" s="101" t="s">
        <v>54</v>
      </c>
      <c r="B2" s="102"/>
      <c r="C2" s="102"/>
      <c r="D2" s="102"/>
      <c r="E2" s="102"/>
    </row>
    <row r="3" spans="1:37" s="84" customFormat="1" ht="18" customHeight="1">
      <c r="A3" s="97" t="s">
        <v>160</v>
      </c>
      <c r="B3" s="97"/>
      <c r="C3" s="97"/>
      <c r="D3" s="97"/>
      <c r="E3" s="97"/>
    </row>
    <row r="4" spans="1:37" s="84" customFormat="1" ht="21.75" customHeight="1">
      <c r="A4" s="97" t="s">
        <v>113</v>
      </c>
      <c r="B4" s="97"/>
      <c r="C4" s="97"/>
      <c r="D4" s="97"/>
      <c r="E4" s="97"/>
    </row>
    <row r="5" spans="1:37" s="84" customFormat="1" ht="21.75" customHeight="1">
      <c r="A5" s="97" t="s">
        <v>115</v>
      </c>
      <c r="B5" s="97"/>
      <c r="C5" s="97"/>
      <c r="D5" s="97"/>
      <c r="E5" s="97"/>
    </row>
    <row r="6" spans="1:37" s="84" customFormat="1" ht="21.75" customHeight="1">
      <c r="A6" s="97" t="s">
        <v>114</v>
      </c>
      <c r="B6" s="97"/>
      <c r="C6" s="97"/>
      <c r="D6" s="97"/>
      <c r="E6" s="97"/>
    </row>
    <row r="7" spans="1:37" s="84" customFormat="1" ht="21.75" customHeight="1">
      <c r="A7" s="97" t="s">
        <v>116</v>
      </c>
      <c r="B7" s="97"/>
      <c r="C7" s="97"/>
      <c r="D7" s="97"/>
      <c r="E7" s="97"/>
    </row>
    <row r="8" spans="1:37" s="84" customFormat="1" ht="21.75" customHeight="1">
      <c r="A8" s="97" t="s">
        <v>117</v>
      </c>
      <c r="B8" s="97"/>
      <c r="C8" s="97"/>
      <c r="D8" s="97"/>
      <c r="E8" s="97"/>
    </row>
    <row r="9" spans="1:37" s="84" customFormat="1" ht="21.75" customHeight="1">
      <c r="A9" s="97" t="s">
        <v>118</v>
      </c>
      <c r="B9" s="97"/>
      <c r="C9" s="97"/>
      <c r="D9" s="97"/>
      <c r="E9" s="97"/>
    </row>
    <row r="10" spans="1:37" ht="8.25" customHeight="1">
      <c r="A10" s="13"/>
      <c r="B10" s="14"/>
      <c r="C10" s="12"/>
      <c r="D10" s="14"/>
      <c r="E10" s="28"/>
    </row>
    <row r="11" spans="1:37" ht="63.75">
      <c r="A11" s="45" t="s">
        <v>0</v>
      </c>
      <c r="B11" s="48" t="s">
        <v>18</v>
      </c>
      <c r="C11" s="47" t="s">
        <v>1</v>
      </c>
      <c r="D11" s="48" t="s">
        <v>19</v>
      </c>
      <c r="E11" s="46" t="s">
        <v>2</v>
      </c>
    </row>
    <row r="12" spans="1:37" ht="16.5">
      <c r="A12" s="103" t="s">
        <v>47</v>
      </c>
      <c r="B12" s="103"/>
      <c r="C12" s="103"/>
      <c r="D12" s="103"/>
      <c r="E12" s="103"/>
    </row>
    <row r="13" spans="1:37" s="4" customFormat="1" ht="75">
      <c r="A13" s="51" t="s">
        <v>30</v>
      </c>
      <c r="B13" s="55">
        <v>0</v>
      </c>
      <c r="C13" s="55">
        <f t="shared" ref="C13:C14" si="0">D13-B13</f>
        <v>9248.4</v>
      </c>
      <c r="D13" s="50">
        <v>9248.4</v>
      </c>
      <c r="E13" s="56" t="s">
        <v>166</v>
      </c>
    </row>
    <row r="14" spans="1:37" s="4" customFormat="1" ht="31.5">
      <c r="A14" s="69" t="s">
        <v>33</v>
      </c>
      <c r="B14" s="22">
        <f>SUM(B13:B13)</f>
        <v>0</v>
      </c>
      <c r="C14" s="22">
        <f t="shared" si="0"/>
        <v>9248.4</v>
      </c>
      <c r="D14" s="22">
        <f>D13</f>
        <v>9248.4</v>
      </c>
      <c r="E14" s="29"/>
    </row>
    <row r="15" spans="1:37" ht="56.25" customHeight="1">
      <c r="A15" s="109" t="s">
        <v>165</v>
      </c>
      <c r="B15" s="109"/>
      <c r="C15" s="109"/>
      <c r="D15" s="109"/>
      <c r="E15" s="109"/>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69.75" customHeight="1">
      <c r="A16" s="47" t="s">
        <v>0</v>
      </c>
      <c r="B16" s="48" t="s">
        <v>18</v>
      </c>
      <c r="C16" s="47" t="s">
        <v>1</v>
      </c>
      <c r="D16" s="48" t="s">
        <v>19</v>
      </c>
      <c r="E16" s="49" t="s">
        <v>2</v>
      </c>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100.5" customHeight="1">
      <c r="A17" s="23" t="s">
        <v>4</v>
      </c>
      <c r="B17" s="27">
        <v>336.9</v>
      </c>
      <c r="C17" s="39">
        <f t="shared" ref="C17:C19" si="1">D17-B17</f>
        <v>-192.2</v>
      </c>
      <c r="D17" s="27">
        <v>144.69999999999999</v>
      </c>
      <c r="E17" s="78" t="s">
        <v>164</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103.5" customHeight="1">
      <c r="A18" s="19" t="s">
        <v>22</v>
      </c>
      <c r="B18" s="27">
        <v>138</v>
      </c>
      <c r="C18" s="39">
        <f t="shared" si="1"/>
        <v>7.3000000000000114</v>
      </c>
      <c r="D18" s="27">
        <v>145.30000000000001</v>
      </c>
      <c r="E18" s="78" t="s">
        <v>167</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115.5" customHeight="1">
      <c r="A19" s="19" t="s">
        <v>30</v>
      </c>
      <c r="B19" s="27">
        <v>0</v>
      </c>
      <c r="C19" s="55">
        <f t="shared" si="1"/>
        <v>192.6</v>
      </c>
      <c r="D19" s="50">
        <v>192.6</v>
      </c>
      <c r="E19" s="67" t="s">
        <v>99</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s="7" customFormat="1" ht="35.25" customHeight="1">
      <c r="A20" s="9" t="s">
        <v>36</v>
      </c>
      <c r="B20" s="18">
        <f>SUM(B17:B19)</f>
        <v>474.9</v>
      </c>
      <c r="C20" s="18">
        <f>D20-B20</f>
        <v>5.4000000000000341</v>
      </c>
      <c r="D20" s="18">
        <v>480.3</v>
      </c>
      <c r="E20" s="31"/>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row>
    <row r="21" spans="1:37" s="7" customFormat="1" ht="32.25" hidden="1" customHeight="1">
      <c r="A21" s="103" t="s">
        <v>44</v>
      </c>
      <c r="B21" s="103"/>
      <c r="C21" s="103"/>
      <c r="D21" s="103"/>
      <c r="E21" s="103"/>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row>
    <row r="22" spans="1:37" ht="71.25" hidden="1" customHeight="1">
      <c r="A22" s="47" t="s">
        <v>0</v>
      </c>
      <c r="B22" s="48" t="s">
        <v>18</v>
      </c>
      <c r="C22" s="47" t="s">
        <v>1</v>
      </c>
      <c r="D22" s="48" t="s">
        <v>19</v>
      </c>
      <c r="E22" s="49" t="s">
        <v>2</v>
      </c>
    </row>
    <row r="23" spans="1:37" s="7" customFormat="1" ht="42" hidden="1" customHeight="1">
      <c r="A23" s="24" t="s">
        <v>8</v>
      </c>
      <c r="B23" s="50"/>
      <c r="C23" s="55">
        <f t="shared" ref="C23:C39" si="2">D23-B23</f>
        <v>0</v>
      </c>
      <c r="D23" s="50"/>
      <c r="E23" s="68" t="s">
        <v>45</v>
      </c>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row>
    <row r="24" spans="1:37" s="7" customFormat="1" ht="23.25" hidden="1" customHeight="1">
      <c r="A24" s="19"/>
      <c r="B24" s="27">
        <v>0</v>
      </c>
      <c r="C24" s="39">
        <f t="shared" si="2"/>
        <v>0</v>
      </c>
      <c r="D24" s="27"/>
      <c r="E24" s="117"/>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row>
    <row r="25" spans="1:37" s="7" customFormat="1" ht="23.25" hidden="1" customHeight="1">
      <c r="A25" s="19"/>
      <c r="B25" s="27">
        <v>0</v>
      </c>
      <c r="C25" s="39">
        <f t="shared" si="2"/>
        <v>0</v>
      </c>
      <c r="D25" s="27"/>
      <c r="E25" s="117"/>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row>
    <row r="26" spans="1:37" s="7" customFormat="1" ht="23.25" hidden="1" customHeight="1">
      <c r="A26" s="19"/>
      <c r="B26" s="27">
        <v>0</v>
      </c>
      <c r="C26" s="39">
        <f>D26-B26</f>
        <v>0</v>
      </c>
      <c r="D26" s="27"/>
      <c r="E26" s="117"/>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row>
    <row r="27" spans="1:37" s="7" customFormat="1" ht="23.25" hidden="1" customHeight="1">
      <c r="A27" s="19"/>
      <c r="B27" s="27">
        <v>0</v>
      </c>
      <c r="C27" s="39">
        <f>D27-B27</f>
        <v>0</v>
      </c>
      <c r="D27" s="27"/>
      <c r="E27" s="117"/>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row>
    <row r="28" spans="1:37" s="7" customFormat="1" ht="23.25" hidden="1" customHeight="1">
      <c r="A28" s="19"/>
      <c r="B28" s="27">
        <v>0</v>
      </c>
      <c r="C28" s="39">
        <f t="shared" ref="C28:C32" si="3">D28-B28</f>
        <v>0</v>
      </c>
      <c r="D28" s="27"/>
      <c r="E28" s="117"/>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row>
    <row r="29" spans="1:37" s="7" customFormat="1" ht="16.5" hidden="1">
      <c r="A29" s="19"/>
      <c r="B29" s="27">
        <v>0</v>
      </c>
      <c r="C29" s="39">
        <f>D29-B29</f>
        <v>0</v>
      </c>
      <c r="D29" s="27"/>
      <c r="E29" s="117"/>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row>
    <row r="30" spans="1:37" s="7" customFormat="1" ht="16.5" hidden="1">
      <c r="A30" s="19"/>
      <c r="B30" s="27">
        <v>0</v>
      </c>
      <c r="C30" s="39">
        <f t="shared" si="3"/>
        <v>0</v>
      </c>
      <c r="D30" s="27"/>
      <c r="E30" s="117"/>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row>
    <row r="31" spans="1:37" s="7" customFormat="1" ht="16.5" hidden="1">
      <c r="A31" s="19"/>
      <c r="B31" s="27">
        <v>0</v>
      </c>
      <c r="C31" s="39">
        <f t="shared" si="3"/>
        <v>0</v>
      </c>
      <c r="D31" s="27"/>
      <c r="E31" s="117"/>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row>
    <row r="32" spans="1:37" s="7" customFormat="1" ht="16.5" hidden="1">
      <c r="A32" s="19"/>
      <c r="B32" s="27">
        <v>0</v>
      </c>
      <c r="C32" s="39">
        <f t="shared" si="3"/>
        <v>0</v>
      </c>
      <c r="D32" s="27"/>
      <c r="E32" s="117"/>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row>
    <row r="33" spans="1:37" s="7" customFormat="1" ht="30" hidden="1" customHeight="1">
      <c r="A33" s="19"/>
      <c r="B33" s="27">
        <v>0</v>
      </c>
      <c r="C33" s="39">
        <f>D33-B33</f>
        <v>0</v>
      </c>
      <c r="D33" s="27"/>
      <c r="E33" s="100"/>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row>
    <row r="34" spans="1:37" s="7" customFormat="1" ht="30" hidden="1" customHeight="1">
      <c r="A34" s="19"/>
      <c r="B34" s="27">
        <v>0</v>
      </c>
      <c r="C34" s="39">
        <f>D34-B34</f>
        <v>0</v>
      </c>
      <c r="D34" s="27"/>
      <c r="E34" s="94"/>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row>
    <row r="35" spans="1:37" s="7" customFormat="1" ht="33.75" hidden="1" customHeight="1">
      <c r="A35" s="9" t="s">
        <v>36</v>
      </c>
      <c r="B35" s="18">
        <f>SUM(B23:B34)</f>
        <v>0</v>
      </c>
      <c r="C35" s="18">
        <f>D35-B35</f>
        <v>0</v>
      </c>
      <c r="D35" s="18">
        <f>SUM(D23:D34)</f>
        <v>0</v>
      </c>
      <c r="E35" s="31"/>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row>
    <row r="36" spans="1:37" s="7" customFormat="1" ht="32.25" hidden="1" customHeight="1">
      <c r="A36" s="103" t="s">
        <v>46</v>
      </c>
      <c r="B36" s="103"/>
      <c r="C36" s="103"/>
      <c r="D36" s="103"/>
      <c r="E36" s="103"/>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row>
    <row r="37" spans="1:37" ht="71.25" hidden="1" customHeight="1">
      <c r="A37" s="47" t="s">
        <v>0</v>
      </c>
      <c r="B37" s="48" t="s">
        <v>18</v>
      </c>
      <c r="C37" s="47" t="s">
        <v>1</v>
      </c>
      <c r="D37" s="48" t="s">
        <v>19</v>
      </c>
      <c r="E37" s="43" t="s">
        <v>2</v>
      </c>
    </row>
    <row r="38" spans="1:37" s="7" customFormat="1" ht="57" hidden="1" customHeight="1">
      <c r="A38" s="24" t="s">
        <v>10</v>
      </c>
      <c r="B38" s="50"/>
      <c r="C38" s="55">
        <f t="shared" si="2"/>
        <v>0</v>
      </c>
      <c r="D38" s="50"/>
      <c r="E38" s="70" t="s">
        <v>98</v>
      </c>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row>
    <row r="39" spans="1:37" s="7" customFormat="1" ht="99.75" hidden="1" customHeight="1">
      <c r="A39" s="19" t="s">
        <v>13</v>
      </c>
      <c r="B39" s="27"/>
      <c r="C39" s="39">
        <f t="shared" si="2"/>
        <v>0</v>
      </c>
      <c r="D39" s="27"/>
      <c r="E39" s="70" t="s">
        <v>97</v>
      </c>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row>
    <row r="40" spans="1:37" s="7" customFormat="1" ht="31.5" hidden="1">
      <c r="A40" s="9" t="s">
        <v>36</v>
      </c>
      <c r="B40" s="18">
        <v>0</v>
      </c>
      <c r="C40" s="18">
        <f>D40-B40</f>
        <v>0</v>
      </c>
      <c r="D40" s="18">
        <v>0</v>
      </c>
      <c r="E40" s="31"/>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row>
    <row r="41" spans="1:37" ht="23.25" customHeight="1">
      <c r="A41" s="110" t="s">
        <v>48</v>
      </c>
      <c r="B41" s="110"/>
      <c r="C41" s="110"/>
      <c r="D41" s="110"/>
      <c r="E41" s="110"/>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row>
    <row r="42" spans="1:37" ht="71.25" customHeight="1">
      <c r="A42" s="47" t="s">
        <v>0</v>
      </c>
      <c r="B42" s="48" t="s">
        <v>18</v>
      </c>
      <c r="C42" s="47" t="s">
        <v>1</v>
      </c>
      <c r="D42" s="48" t="s">
        <v>19</v>
      </c>
      <c r="E42" s="49" t="s">
        <v>2</v>
      </c>
    </row>
    <row r="43" spans="1:37" s="5" customFormat="1" ht="57.75" customHeight="1">
      <c r="A43" s="19" t="s">
        <v>69</v>
      </c>
      <c r="B43" s="27">
        <v>27888.799999999999</v>
      </c>
      <c r="C43" s="39">
        <f t="shared" ref="C43:C55" si="4">D43-B43</f>
        <v>-27888.799999999999</v>
      </c>
      <c r="D43" s="27">
        <v>0</v>
      </c>
      <c r="E43" s="117" t="s">
        <v>172</v>
      </c>
    </row>
    <row r="44" spans="1:37" s="5" customFormat="1" ht="57.75" customHeight="1">
      <c r="A44" s="19" t="s">
        <v>70</v>
      </c>
      <c r="B44" s="27">
        <v>0</v>
      </c>
      <c r="C44" s="39">
        <f t="shared" si="4"/>
        <v>27888.799999999999</v>
      </c>
      <c r="D44" s="27">
        <v>27888.799999999999</v>
      </c>
      <c r="E44" s="117"/>
    </row>
    <row r="45" spans="1:37" s="5" customFormat="1" ht="51" customHeight="1">
      <c r="A45" s="19" t="s">
        <v>71</v>
      </c>
      <c r="B45" s="27">
        <v>6868</v>
      </c>
      <c r="C45" s="39">
        <f t="shared" si="4"/>
        <v>-6868</v>
      </c>
      <c r="D45" s="27">
        <v>0</v>
      </c>
      <c r="E45" s="117" t="s">
        <v>173</v>
      </c>
    </row>
    <row r="46" spans="1:37" s="5" customFormat="1" ht="51" customHeight="1">
      <c r="A46" s="19" t="s">
        <v>72</v>
      </c>
      <c r="B46" s="27">
        <v>0</v>
      </c>
      <c r="C46" s="39">
        <f t="shared" si="4"/>
        <v>6868</v>
      </c>
      <c r="D46" s="27">
        <v>6868</v>
      </c>
      <c r="E46" s="117"/>
    </row>
    <row r="47" spans="1:37" s="5" customFormat="1" ht="18.75" customHeight="1">
      <c r="A47" s="19" t="s">
        <v>73</v>
      </c>
      <c r="B47" s="27">
        <v>18669.400000000001</v>
      </c>
      <c r="C47" s="39">
        <f t="shared" si="4"/>
        <v>-3076.1000000000022</v>
      </c>
      <c r="D47" s="27">
        <v>15593.3</v>
      </c>
      <c r="E47" s="117" t="s">
        <v>174</v>
      </c>
    </row>
    <row r="48" spans="1:37" s="5" customFormat="1" ht="18.75" customHeight="1">
      <c r="A48" s="19" t="s">
        <v>74</v>
      </c>
      <c r="B48" s="27">
        <v>5638.2</v>
      </c>
      <c r="C48" s="39">
        <f t="shared" si="4"/>
        <v>-929</v>
      </c>
      <c r="D48" s="27">
        <v>4709.2</v>
      </c>
      <c r="E48" s="117"/>
    </row>
    <row r="49" spans="1:37" s="5" customFormat="1" ht="18.75" customHeight="1">
      <c r="A49" s="19" t="s">
        <v>67</v>
      </c>
      <c r="B49" s="27">
        <v>20900</v>
      </c>
      <c r="C49" s="39">
        <f t="shared" si="4"/>
        <v>-4911</v>
      </c>
      <c r="D49" s="27">
        <v>15989</v>
      </c>
      <c r="E49" s="117"/>
    </row>
    <row r="50" spans="1:37" s="5" customFormat="1" ht="18.75" customHeight="1">
      <c r="A50" s="19" t="s">
        <v>66</v>
      </c>
      <c r="B50" s="27">
        <v>0</v>
      </c>
      <c r="C50" s="39">
        <f t="shared" si="4"/>
        <v>4911</v>
      </c>
      <c r="D50" s="27">
        <v>4911</v>
      </c>
      <c r="E50" s="117"/>
    </row>
    <row r="51" spans="1:37" s="5" customFormat="1" ht="18.75" customHeight="1">
      <c r="A51" s="19" t="s">
        <v>65</v>
      </c>
      <c r="B51" s="27">
        <v>0</v>
      </c>
      <c r="C51" s="39">
        <f t="shared" si="4"/>
        <v>3826.8</v>
      </c>
      <c r="D51" s="27">
        <v>3826.8</v>
      </c>
      <c r="E51" s="117"/>
    </row>
    <row r="52" spans="1:37" s="5" customFormat="1" ht="18.75" customHeight="1">
      <c r="A52" s="19" t="s">
        <v>64</v>
      </c>
      <c r="B52" s="27">
        <v>0</v>
      </c>
      <c r="C52" s="39">
        <f t="shared" si="4"/>
        <v>44.6</v>
      </c>
      <c r="D52" s="27">
        <v>44.6</v>
      </c>
      <c r="E52" s="117"/>
    </row>
    <row r="53" spans="1:37" s="5" customFormat="1" ht="18.75" customHeight="1">
      <c r="A53" s="19" t="s">
        <v>63</v>
      </c>
      <c r="B53" s="27">
        <v>0</v>
      </c>
      <c r="C53" s="39">
        <f t="shared" si="4"/>
        <v>44.6</v>
      </c>
      <c r="D53" s="27">
        <v>44.6</v>
      </c>
      <c r="E53" s="117"/>
    </row>
    <row r="54" spans="1:37" s="5" customFormat="1" ht="18.75" customHeight="1">
      <c r="A54" s="19" t="s">
        <v>62</v>
      </c>
      <c r="B54" s="27">
        <v>0</v>
      </c>
      <c r="C54" s="39">
        <f t="shared" si="4"/>
        <v>44.6</v>
      </c>
      <c r="D54" s="27">
        <v>44.6</v>
      </c>
      <c r="E54" s="117"/>
    </row>
    <row r="55" spans="1:37" s="5" customFormat="1" ht="18.75" customHeight="1">
      <c r="A55" s="19" t="s">
        <v>61</v>
      </c>
      <c r="B55" s="27">
        <v>0</v>
      </c>
      <c r="C55" s="39">
        <f t="shared" si="4"/>
        <v>44.6</v>
      </c>
      <c r="D55" s="27">
        <v>44.6</v>
      </c>
      <c r="E55" s="117"/>
    </row>
    <row r="56" spans="1:37" ht="30.75" customHeight="1">
      <c r="A56" s="9" t="s">
        <v>51</v>
      </c>
      <c r="B56" s="18">
        <f>SUM(B43:B55)</f>
        <v>79964.399999999994</v>
      </c>
      <c r="C56" s="18">
        <f>D56-B56</f>
        <v>0</v>
      </c>
      <c r="D56" s="18">
        <v>79964.399999999994</v>
      </c>
      <c r="E56" s="32"/>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row>
    <row r="57" spans="1:37" ht="4.5" customHeight="1">
      <c r="A57" s="114"/>
      <c r="B57" s="114"/>
      <c r="C57" s="114"/>
      <c r="D57" s="114"/>
      <c r="E57" s="114"/>
    </row>
    <row r="58" spans="1:37" ht="63.75">
      <c r="A58" s="47" t="s">
        <v>0</v>
      </c>
      <c r="B58" s="48" t="s">
        <v>18</v>
      </c>
      <c r="C58" s="47" t="s">
        <v>1</v>
      </c>
      <c r="D58" s="48" t="s">
        <v>19</v>
      </c>
      <c r="E58" s="49" t="s">
        <v>2</v>
      </c>
    </row>
    <row r="59" spans="1:37" ht="31.5">
      <c r="A59" s="9" t="s">
        <v>3</v>
      </c>
      <c r="B59" s="18">
        <v>1211771.2</v>
      </c>
      <c r="C59" s="18">
        <f>D59-B59</f>
        <v>9248.4000000001397</v>
      </c>
      <c r="D59" s="18">
        <v>1221019.6000000001</v>
      </c>
      <c r="E59" s="34"/>
    </row>
    <row r="61" spans="1:37" ht="15.75">
      <c r="B61" s="16"/>
      <c r="C61" s="10"/>
      <c r="D61" s="16"/>
      <c r="E61" s="35"/>
    </row>
    <row r="62" spans="1:37" ht="15.75">
      <c r="B62" s="11"/>
      <c r="C62" s="3"/>
      <c r="D62" s="11"/>
      <c r="E62" s="35"/>
    </row>
    <row r="63" spans="1:37" ht="15.75">
      <c r="A63" s="4"/>
      <c r="B63" s="16"/>
      <c r="C63" s="10"/>
      <c r="D63" s="16"/>
      <c r="E63" s="35"/>
    </row>
    <row r="64" spans="1:37" ht="15.75">
      <c r="B64" s="11"/>
      <c r="C64" s="3"/>
      <c r="D64" s="11"/>
      <c r="E64" s="35"/>
    </row>
    <row r="65" spans="1:5" ht="15.75">
      <c r="A65" s="4"/>
      <c r="B65" s="11"/>
      <c r="C65" s="3"/>
      <c r="D65" s="11"/>
      <c r="E65" s="35"/>
    </row>
    <row r="66" spans="1:5">
      <c r="A66" s="4"/>
      <c r="B66" s="4"/>
      <c r="C66" s="2"/>
      <c r="D66" s="4"/>
    </row>
    <row r="67" spans="1:5">
      <c r="A67" s="4"/>
      <c r="B67" s="4"/>
      <c r="C67" s="2"/>
      <c r="D67" s="4"/>
    </row>
    <row r="68" spans="1:5">
      <c r="A68" s="4"/>
      <c r="B68" s="4"/>
      <c r="C68" s="2"/>
      <c r="D68" s="4"/>
    </row>
    <row r="69" spans="1:5">
      <c r="A69" s="4"/>
      <c r="B69" s="4"/>
      <c r="C69" s="2"/>
      <c r="D69" s="4"/>
    </row>
    <row r="70" spans="1:5">
      <c r="A70" s="4"/>
      <c r="B70" s="4"/>
      <c r="C70" s="2"/>
      <c r="D70" s="4"/>
    </row>
    <row r="73" spans="1:5" ht="16.5" customHeight="1"/>
    <row r="74" spans="1:5" ht="16.5" customHeight="1"/>
    <row r="75" spans="1:5" ht="16.5" customHeight="1"/>
    <row r="76" spans="1:5" ht="16.5" customHeight="1"/>
    <row r="77" spans="1:5" ht="16.5" customHeight="1"/>
    <row r="78" spans="1:5" ht="16.5" customHeight="1"/>
    <row r="81" spans="5:5" ht="12.75" customHeight="1"/>
    <row r="83" spans="5:5" ht="15.75">
      <c r="E83" s="37"/>
    </row>
    <row r="84" spans="5:5" ht="15.75">
      <c r="E84" s="37"/>
    </row>
    <row r="85" spans="5:5" ht="15.75">
      <c r="E85" s="37"/>
    </row>
    <row r="86" spans="5:5">
      <c r="E86" s="38"/>
    </row>
    <row r="87" spans="5:5">
      <c r="E87" s="38"/>
    </row>
    <row r="88" spans="5:5">
      <c r="E88" s="38"/>
    </row>
    <row r="89" spans="5:5">
      <c r="E89" s="38"/>
    </row>
    <row r="90" spans="5:5">
      <c r="E90" s="38"/>
    </row>
    <row r="91" spans="5:5">
      <c r="E91" s="38"/>
    </row>
    <row r="92" spans="5:5">
      <c r="E92" s="38"/>
    </row>
    <row r="93" spans="5:5">
      <c r="E93" s="38"/>
    </row>
  </sheetData>
  <mergeCells count="20">
    <mergeCell ref="A2:E2"/>
    <mergeCell ref="A12:E12"/>
    <mergeCell ref="A15:E15"/>
    <mergeCell ref="A21:E21"/>
    <mergeCell ref="E24:E28"/>
    <mergeCell ref="A3:E3"/>
    <mergeCell ref="A4:E4"/>
    <mergeCell ref="A5:E5"/>
    <mergeCell ref="A6:E6"/>
    <mergeCell ref="A7:E7"/>
    <mergeCell ref="A8:E8"/>
    <mergeCell ref="A9:E9"/>
    <mergeCell ref="E47:E55"/>
    <mergeCell ref="A57:E57"/>
    <mergeCell ref="E29:E32"/>
    <mergeCell ref="E33:E34"/>
    <mergeCell ref="A36:E36"/>
    <mergeCell ref="A41:E41"/>
    <mergeCell ref="E43:E44"/>
    <mergeCell ref="E45:E46"/>
  </mergeCells>
  <pageMargins left="0.70866141732283472" right="0.70866141732283472" top="0.74803149606299213" bottom="0.55118110236220474" header="0" footer="0"/>
  <pageSetup paperSize="9" scale="66" fitToHeight="0" orientation="landscape" r:id="rId1"/>
</worksheet>
</file>

<file path=xl/worksheets/sheet4.xml><?xml version="1.0" encoding="utf-8"?>
<worksheet xmlns="http://schemas.openxmlformats.org/spreadsheetml/2006/main" xmlns:r="http://schemas.openxmlformats.org/officeDocument/2006/relationships">
  <dimension ref="A1:D33"/>
  <sheetViews>
    <sheetView tabSelected="1" workbookViewId="0">
      <selection activeCell="A9" sqref="A9:D9"/>
    </sheetView>
  </sheetViews>
  <sheetFormatPr defaultRowHeight="12.75"/>
  <cols>
    <col min="1" max="1" width="37.42578125" style="75" customWidth="1"/>
    <col min="2" max="2" width="16.85546875" style="76" customWidth="1"/>
    <col min="3" max="3" width="14.5703125" style="76" customWidth="1"/>
    <col min="4" max="4" width="19.28515625" style="76" customWidth="1"/>
    <col min="5" max="16384" width="9.140625" style="75"/>
  </cols>
  <sheetData>
    <row r="1" spans="1:4" ht="30">
      <c r="A1" s="101" t="s">
        <v>32</v>
      </c>
      <c r="B1" s="118"/>
      <c r="C1" s="118"/>
      <c r="D1" s="118"/>
    </row>
    <row r="2" spans="1:4" ht="63.75">
      <c r="A2" s="47" t="s">
        <v>107</v>
      </c>
      <c r="B2" s="48" t="s">
        <v>18</v>
      </c>
      <c r="C2" s="47" t="s">
        <v>1</v>
      </c>
      <c r="D2" s="48" t="s">
        <v>19</v>
      </c>
    </row>
    <row r="3" spans="1:4" ht="51">
      <c r="A3" s="73" t="s">
        <v>100</v>
      </c>
      <c r="B3" s="72">
        <v>751876.5</v>
      </c>
      <c r="C3" s="72">
        <f t="shared" ref="C3:C5" si="0">D3-B3</f>
        <v>85337.699999999953</v>
      </c>
      <c r="D3" s="72">
        <v>837214.2</v>
      </c>
    </row>
    <row r="4" spans="1:4" ht="51">
      <c r="A4" s="73" t="s">
        <v>101</v>
      </c>
      <c r="B4" s="72">
        <v>175785.8</v>
      </c>
      <c r="C4" s="72">
        <f t="shared" si="0"/>
        <v>-106787.19999999998</v>
      </c>
      <c r="D4" s="72">
        <v>68998.600000000006</v>
      </c>
    </row>
    <row r="5" spans="1:4" ht="57.75" customHeight="1">
      <c r="A5" s="73" t="s">
        <v>102</v>
      </c>
      <c r="B5" s="72">
        <v>153011.20000000001</v>
      </c>
      <c r="C5" s="72">
        <f t="shared" si="0"/>
        <v>111097.5</v>
      </c>
      <c r="D5" s="72">
        <v>264108.7</v>
      </c>
    </row>
    <row r="6" spans="1:4" ht="42.75" customHeight="1">
      <c r="A6" s="73" t="s">
        <v>103</v>
      </c>
      <c r="B6" s="72">
        <v>85006.399999999994</v>
      </c>
      <c r="C6" s="72">
        <f>D6-B6</f>
        <v>11865.200000000012</v>
      </c>
      <c r="D6" s="72">
        <v>96871.6</v>
      </c>
    </row>
    <row r="7" spans="1:4" ht="38.25">
      <c r="A7" s="73" t="s">
        <v>104</v>
      </c>
      <c r="B7" s="72">
        <v>5030</v>
      </c>
      <c r="C7" s="72">
        <f>D7-B7</f>
        <v>0</v>
      </c>
      <c r="D7" s="72">
        <v>5030</v>
      </c>
    </row>
    <row r="8" spans="1:4" ht="51">
      <c r="A8" s="73" t="s">
        <v>105</v>
      </c>
      <c r="B8" s="72">
        <v>4534.3</v>
      </c>
      <c r="C8" s="72">
        <f>D8-B8</f>
        <v>0</v>
      </c>
      <c r="D8" s="72">
        <v>4534.3</v>
      </c>
    </row>
    <row r="9" spans="1:4" ht="16.5">
      <c r="A9" s="122" t="s">
        <v>3</v>
      </c>
      <c r="B9" s="123">
        <v>1175244.2</v>
      </c>
      <c r="C9" s="123">
        <f>D9-B9</f>
        <v>101513.19999999995</v>
      </c>
      <c r="D9" s="123">
        <v>1276757.3999999999</v>
      </c>
    </row>
    <row r="12" spans="1:4" ht="30">
      <c r="A12" s="101" t="s">
        <v>55</v>
      </c>
      <c r="B12" s="118"/>
      <c r="C12" s="118"/>
      <c r="D12" s="118"/>
    </row>
    <row r="13" spans="1:4" ht="63.75">
      <c r="A13" s="47" t="s">
        <v>107</v>
      </c>
      <c r="B13" s="48" t="s">
        <v>18</v>
      </c>
      <c r="C13" s="47" t="s">
        <v>1</v>
      </c>
      <c r="D13" s="48" t="s">
        <v>19</v>
      </c>
    </row>
    <row r="14" spans="1:4" ht="15.75">
      <c r="A14" s="74" t="s">
        <v>106</v>
      </c>
      <c r="B14" s="77">
        <v>18285.099999999999</v>
      </c>
      <c r="C14" s="72">
        <f t="shared" ref="C14:C17" si="1">D14-B14</f>
        <v>0</v>
      </c>
      <c r="D14" s="77">
        <v>18285.099999999999</v>
      </c>
    </row>
    <row r="15" spans="1:4" ht="51">
      <c r="A15" s="73" t="s">
        <v>100</v>
      </c>
      <c r="B15" s="72">
        <v>726096.8</v>
      </c>
      <c r="C15" s="72">
        <f t="shared" si="1"/>
        <v>7.0999999999767169</v>
      </c>
      <c r="D15" s="72">
        <v>726103.9</v>
      </c>
    </row>
    <row r="16" spans="1:4" ht="51">
      <c r="A16" s="73" t="s">
        <v>101</v>
      </c>
      <c r="B16" s="72">
        <v>171284.6</v>
      </c>
      <c r="C16" s="72">
        <f t="shared" si="1"/>
        <v>-276.89999999999418</v>
      </c>
      <c r="D16" s="72">
        <v>171007.7</v>
      </c>
    </row>
    <row r="17" spans="1:4" ht="55.5" customHeight="1">
      <c r="A17" s="73" t="s">
        <v>102</v>
      </c>
      <c r="B17" s="72">
        <v>167539.4</v>
      </c>
      <c r="C17" s="72">
        <f t="shared" si="1"/>
        <v>9902.2000000000116</v>
      </c>
      <c r="D17" s="72">
        <v>177441.6</v>
      </c>
    </row>
    <row r="18" spans="1:4" ht="44.25" customHeight="1">
      <c r="A18" s="73" t="s">
        <v>103</v>
      </c>
      <c r="B18" s="72">
        <v>87654.9</v>
      </c>
      <c r="C18" s="72">
        <f>D18-B18</f>
        <v>0</v>
      </c>
      <c r="D18" s="72">
        <v>87654.9</v>
      </c>
    </row>
    <row r="19" spans="1:4" ht="38.25">
      <c r="A19" s="73" t="s">
        <v>104</v>
      </c>
      <c r="B19" s="72">
        <v>5154.3</v>
      </c>
      <c r="C19" s="72">
        <f>D19-B19</f>
        <v>0</v>
      </c>
      <c r="D19" s="72">
        <v>5154.3</v>
      </c>
    </row>
    <row r="20" spans="1:4" ht="51">
      <c r="A20" s="73" t="s">
        <v>105</v>
      </c>
      <c r="B20" s="72">
        <v>4714.2</v>
      </c>
      <c r="C20" s="72">
        <f>D20-B20</f>
        <v>0</v>
      </c>
      <c r="D20" s="72">
        <v>4714.2</v>
      </c>
    </row>
    <row r="21" spans="1:4" ht="16.5">
      <c r="A21" s="122" t="s">
        <v>3</v>
      </c>
      <c r="B21" s="123">
        <v>1180729.3</v>
      </c>
      <c r="C21" s="123">
        <f>D21-B21</f>
        <v>9632.3999999999069</v>
      </c>
      <c r="D21" s="123">
        <v>1190361.7</v>
      </c>
    </row>
    <row r="24" spans="1:4" ht="30">
      <c r="A24" s="101" t="s">
        <v>54</v>
      </c>
      <c r="B24" s="118"/>
      <c r="C24" s="118"/>
      <c r="D24" s="118"/>
    </row>
    <row r="25" spans="1:4" ht="63.75">
      <c r="A25" s="47" t="s">
        <v>107</v>
      </c>
      <c r="B25" s="48" t="s">
        <v>18</v>
      </c>
      <c r="C25" s="47" t="s">
        <v>1</v>
      </c>
      <c r="D25" s="48" t="s">
        <v>19</v>
      </c>
    </row>
    <row r="26" spans="1:4" ht="15.75">
      <c r="A26" s="74" t="s">
        <v>106</v>
      </c>
      <c r="B26" s="77">
        <v>37971.800000000003</v>
      </c>
      <c r="C26" s="72">
        <f t="shared" ref="C26:C29" si="2">D26-B26</f>
        <v>0</v>
      </c>
      <c r="D26" s="77">
        <v>37971.800000000003</v>
      </c>
    </row>
    <row r="27" spans="1:4" ht="51">
      <c r="A27" s="73" t="s">
        <v>100</v>
      </c>
      <c r="B27" s="72">
        <v>722446</v>
      </c>
      <c r="C27" s="72">
        <f t="shared" si="2"/>
        <v>7.3000000000465661</v>
      </c>
      <c r="D27" s="72">
        <v>722453.3</v>
      </c>
    </row>
    <row r="28" spans="1:4" ht="51">
      <c r="A28" s="73" t="s">
        <v>101</v>
      </c>
      <c r="B28" s="72">
        <v>173654.6</v>
      </c>
      <c r="C28" s="72">
        <f t="shared" si="2"/>
        <v>-192.20000000001164</v>
      </c>
      <c r="D28" s="72">
        <v>173462.39999999999</v>
      </c>
    </row>
    <row r="29" spans="1:4" ht="63.75">
      <c r="A29" s="73" t="s">
        <v>102</v>
      </c>
      <c r="B29" s="72">
        <v>181512.3</v>
      </c>
      <c r="C29" s="72">
        <f t="shared" si="2"/>
        <v>9433.4000000000233</v>
      </c>
      <c r="D29" s="72">
        <v>190945.7</v>
      </c>
    </row>
    <row r="30" spans="1:4" ht="51">
      <c r="A30" s="73" t="s">
        <v>103</v>
      </c>
      <c r="B30" s="72">
        <v>86158.399999999994</v>
      </c>
      <c r="C30" s="72">
        <f>D30-B30</f>
        <v>0</v>
      </c>
      <c r="D30" s="72">
        <v>86158.399999999994</v>
      </c>
    </row>
    <row r="31" spans="1:4" ht="38.25">
      <c r="A31" s="73" t="s">
        <v>104</v>
      </c>
      <c r="B31" s="72">
        <v>5126.5</v>
      </c>
      <c r="C31" s="72">
        <f>D31-B31</f>
        <v>0</v>
      </c>
      <c r="D31" s="72">
        <v>5126.5</v>
      </c>
    </row>
    <row r="32" spans="1:4" ht="51">
      <c r="A32" s="73" t="s">
        <v>105</v>
      </c>
      <c r="B32" s="72">
        <v>4901.3999999999996</v>
      </c>
      <c r="C32" s="72">
        <f>D32-B32</f>
        <v>0</v>
      </c>
      <c r="D32" s="72">
        <v>4901.3999999999996</v>
      </c>
    </row>
    <row r="33" spans="1:4" ht="16.5">
      <c r="A33" s="122" t="s">
        <v>3</v>
      </c>
      <c r="B33" s="123">
        <v>1211771.2</v>
      </c>
      <c r="C33" s="123">
        <f>D33-B33</f>
        <v>9248.4000000001397</v>
      </c>
      <c r="D33" s="123">
        <v>1221019.6000000001</v>
      </c>
    </row>
  </sheetData>
  <mergeCells count="3">
    <mergeCell ref="A1:D1"/>
    <mergeCell ref="A12:D12"/>
    <mergeCell ref="A24:D24"/>
  </mergeCells>
  <pageMargins left="0.70866141732283472" right="0.31496062992125984" top="0.55118110236220474" bottom="0.35433070866141736" header="0.11811023622047245" footer="0.1181102362204724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2025</vt:lpstr>
      <vt:lpstr>2026</vt:lpstr>
      <vt:lpstr>2027</vt:lpstr>
      <vt:lpstr>ГРБС</vt:lpstr>
      <vt:lpstr>'2025'!Заголовки_для_печати</vt:lpstr>
      <vt:lpstr>'2025'!Область_печати</vt:lpstr>
      <vt:lpstr>'2026'!Область_печати</vt:lpstr>
      <vt:lpstr>'2027'!Область_печати</vt:lpstr>
    </vt:vector>
  </TitlesOfParts>
  <Company>Организация</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f_kristi</dc:creator>
  <cp:lastModifiedBy>Татьяна Валентиновна Доровская</cp:lastModifiedBy>
  <cp:lastPrinted>2025-02-10T09:59:33Z</cp:lastPrinted>
  <dcterms:created xsi:type="dcterms:W3CDTF">2014-03-12T04:43:32Z</dcterms:created>
  <dcterms:modified xsi:type="dcterms:W3CDTF">2025-02-10T10:00:59Z</dcterms:modified>
</cp:coreProperties>
</file>