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120" yWindow="105" windowWidth="15180" windowHeight="8835" tabRatio="886"/>
  </bookViews>
  <sheets>
    <sheet name="за 1 кв.2025г." sheetId="30" r:id="rId1"/>
  </sheets>
  <definedNames>
    <definedName name="_xlnm.Print_Area" localSheetId="0">'за 1 кв.2025г.'!$A$1:$H$63</definedName>
  </definedNames>
  <calcPr calcId="125725"/>
</workbook>
</file>

<file path=xl/calcChain.xml><?xml version="1.0" encoding="utf-8"?>
<calcChain xmlns="http://schemas.openxmlformats.org/spreadsheetml/2006/main">
  <c r="C53" i="30"/>
  <c r="D47"/>
  <c r="D52" s="1"/>
  <c r="E52"/>
  <c r="F52"/>
  <c r="C52"/>
  <c r="E51"/>
  <c r="D51"/>
  <c r="C51"/>
  <c r="G51"/>
  <c r="E38"/>
  <c r="D38"/>
  <c r="D49"/>
  <c r="E49"/>
  <c r="E32"/>
  <c r="D32"/>
  <c r="G48" l="1"/>
  <c r="G47"/>
  <c r="G52" s="1"/>
  <c r="G46"/>
  <c r="G45"/>
  <c r="G44"/>
  <c r="G31"/>
  <c r="G38"/>
  <c r="G37"/>
  <c r="G36"/>
  <c r="G35"/>
  <c r="G32"/>
  <c r="G30"/>
  <c r="C27"/>
  <c r="D27"/>
  <c r="E27"/>
  <c r="F27"/>
  <c r="C16"/>
  <c r="C23"/>
  <c r="G29"/>
  <c r="G25"/>
  <c r="F23"/>
  <c r="E23"/>
  <c r="D23"/>
  <c r="G20"/>
  <c r="G19"/>
  <c r="G18"/>
  <c r="F16"/>
  <c r="F53" s="1"/>
  <c r="E16"/>
  <c r="D16"/>
  <c r="G14"/>
  <c r="G13"/>
  <c r="G12"/>
  <c r="G23" l="1"/>
  <c r="E53"/>
  <c r="D53"/>
  <c r="G27"/>
  <c r="G16"/>
  <c r="G53" l="1"/>
  <c r="E73"/>
</calcChain>
</file>

<file path=xl/sharedStrings.xml><?xml version="1.0" encoding="utf-8"?>
<sst xmlns="http://schemas.openxmlformats.org/spreadsheetml/2006/main" count="70" uniqueCount="65">
  <si>
    <t>Код статьи классификации операций сектора государственного управления, относящихся к расходам бюджетов</t>
  </si>
  <si>
    <t>УИХК администрации Котласского муниципального округа Архангельской области</t>
  </si>
  <si>
    <t>администрациия Котласского муниципального округа Архангельской области</t>
  </si>
  <si>
    <t xml:space="preserve">Исполняющий обязанности начальника финансового управления   </t>
  </si>
  <si>
    <t xml:space="preserve">Отчёт об использовании ассигнований резервного фонда 
администрации Котласского муниципального округа Архангельской области </t>
  </si>
  <si>
    <t>Распорядительный документ администрации округа</t>
  </si>
  <si>
    <t>Цели расходовании средств</t>
  </si>
  <si>
    <t>Сумма выделеных средств,
 руб.</t>
  </si>
  <si>
    <t>Перечислено,
 руб.</t>
  </si>
  <si>
    <t>Израсходовано,
 руб.</t>
  </si>
  <si>
    <t>Неиспользованный остаток средств,
 руб.</t>
  </si>
  <si>
    <t>Управлению по социальной политике администрации Котласского муниципального округа Архангельской области</t>
  </si>
  <si>
    <t>Финансовое управление администрации Котласскогомуницыпального округа Архангельской области</t>
  </si>
  <si>
    <t>И Т О Г О:</t>
  </si>
  <si>
    <t>В С Е Г О:</t>
  </si>
  <si>
    <t>Примечание *</t>
  </si>
  <si>
    <t>* В примечании указывается причина, дата возврата неиспользованных средств резервного фонда в местный бюджет, номер платежного документа и т.д.</t>
  </si>
  <si>
    <t>(подпись)</t>
  </si>
  <si>
    <t>(расшифровка подписи)</t>
  </si>
  <si>
    <t>Главный бухгалтер</t>
  </si>
  <si>
    <t>Исполнитель: Аникиева Н.А. (2-15-64)</t>
  </si>
  <si>
    <t>Явнова Т.Л.</t>
  </si>
  <si>
    <t>Шмакова А.В.</t>
  </si>
  <si>
    <t>за 1 квартал 2025 год</t>
  </si>
  <si>
    <t xml:space="preserve">  на оказание материальной помощи по погребению участников СВО (Ломтев М.Ю.)</t>
  </si>
  <si>
    <t xml:space="preserve">№705-р от 26.12.2024 </t>
  </si>
  <si>
    <t xml:space="preserve">  на оказание материальной помощи по погребению участников СВО (Николаев А.А.)</t>
  </si>
  <si>
    <t>№20-р от 17.01.2025</t>
  </si>
  <si>
    <t>№25-р от 20.01.2025</t>
  </si>
  <si>
    <t xml:space="preserve">  на оказание материальной помощи по погребению участников СВО (Черняк Ю.П.)</t>
  </si>
  <si>
    <t>Приложеине №3                                                                    к Положению о порядке использования средств резервного фонда администрации Котлвсского муниципального округа Архангельской области</t>
  </si>
  <si>
    <t>Финансовое управление администрации Котласского муниципального округа Архангельской области</t>
  </si>
  <si>
    <t>(наименование главного распорядителя средств местного бюджета)</t>
  </si>
  <si>
    <t xml:space="preserve">на оплату административного штрафа за совершение административного правонарушения, согласно постановлению по делу об административном правонарушении, предусмотренном ч. 1 ст. 17.15 Кодекса Российской Федерации об административных правонарушениях от 16.12.2024 № 2343, вынесенного заместителем начальника отделения судебных приставов по Архангельской области и Ненецкому автономному округу ГМУ ФСС России </t>
  </si>
  <si>
    <t>№35-р от 29.01.2025</t>
  </si>
  <si>
    <t xml:space="preserve">на оплату исполнительного листа ФС № 047586055 от 09.01.2025 по делу № А05-12885/2024 от 26.11.2024 в пользу ООО «Алеун» с возмещением расходов по уплате государственной пошлины 
</t>
  </si>
  <si>
    <t xml:space="preserve">на оплату исполнительного листа ФС № 045634603 от 18.04.2024 по делу № А05-13023/2023 от 30.01.2024 в пользу ПАО «Россети Северо-Запад» в размере 5 350,00 в том числе:
оплата неустойки в размере 3 283,95;
возмещение расходов по уплате государственной пошлины в размере 2 000,00;
возмещение судебных издержек в размере 66,50 
</t>
  </si>
  <si>
    <t xml:space="preserve">  на оказание материальной помощи по погребению участников СВО (Казакевич В.Ю.)</t>
  </si>
  <si>
    <t>на оплату услуг по проведению эвакуации людей из лесного массива Котласского района: Христофорова пустынь</t>
  </si>
  <si>
    <t>для оказания материальной помощи пострадавшему от пожара, произошедшего, 03 февраля 2025 г. по адресу: Котласский район, д. Куимиха, ул. Центральная, д. 50 кв. 2 (заявление Тулубенской И.С. от 05.02.2025 б/н)</t>
  </si>
  <si>
    <t>№85-р от 26.02.2025</t>
  </si>
  <si>
    <t>№87-р от 27.02.2025</t>
  </si>
  <si>
    <t>1.2. на оплату административного штрафа за совершение административного правонарушения, согласно постановлениям по делу об административном правонарушении, предусмотренном ч. 1 ст. 17.15 Кодекса Российской Федерации об административных правонарушениях от 27.01.2025 № 55, № 56, от 29.01.2025 № 81, № 213 от 05.02.2025 № 161, от 06.02.2025 № 246, № 248, № 249, № 250, № 251 вынесенного заместителем начальника отделения судебных приставов по Архангельской области и Ненецкому автономному округу ГМУ ФСС России</t>
  </si>
  <si>
    <t>1.3. на оплату исполнительского сбора по исполнительному производству неимущественного характера и установление нового срока исполнения от 09.11.2024 № 29034/22/559457, от 18.11.2022 № 29034/22/583832, от 22.11.2024 № 98029/24/202309</t>
  </si>
  <si>
    <t>1.1.  для оказания материальной помощи пострадавшим от пожара, произошедшего, 03 февраля 2025 г. по адресу: Котласский район, д. Куимиха, ул. Центральная, д. 50 кв. 1. (заявления Карелина Н.Б., Карелиной Г.Н. от 19.02.2025 б/н)</t>
  </si>
  <si>
    <t xml:space="preserve">1.4. на оплату исполнительного листа ФС № 047585985 от 28.12.2024 по делу №А05-1462/2024 (возмещение судебных расходов) в пользу ООО «Дом-Сервис Сольвычегодск» </t>
  </si>
  <si>
    <t xml:space="preserve">1.5. на оплату исполнительного листа ФС № 41188870 от 22.01.2025 по делу № 2-2573/2024 в пользу ПАО «Сбербанк России», в том числе:
— задолженность по договору кредитной карты в размере 18 578 рублей 57 копеек;
— уплата государственной пошлины в размере 663 рубля 89 копеек в пределах стоимости наследственного имущества, оставшегося после смерти Говоровой Е.Г.
</t>
  </si>
  <si>
    <t xml:space="preserve">1.6. на оплату исполнительного листа ФС № 41188869 от 22.01.2025 по делу № 2-2573/2024 в пользу ПАО «Сбербанк России», в том числе:
— задолженность по договору кредитной карты в размере 99 рублей 39 копеек;
— уплата государственной пошлины в размере 3 рубля 75 копеек в пределах стоимости наследственного имущества, оставшегося после смерти Говоровой Е.Г.
</t>
  </si>
  <si>
    <t xml:space="preserve">  на оказание материальной помощи по погребению участников СВО (Неронов А.А.)</t>
  </si>
  <si>
    <t>№95-р от 05.03.2025</t>
  </si>
  <si>
    <t xml:space="preserve">  на оказание материальной помощи по погребению участников СВО (Самодуров О.Е.)</t>
  </si>
  <si>
    <t>№100-р от 10.03.2025</t>
  </si>
  <si>
    <t>№104-р от 12.03.2025</t>
  </si>
  <si>
    <t>на исполнение требований постановления об обращении взыскания на дебиторскую задолженность от 04.03.2025, выданного Специализированного отделения судебных приставов по Архангельской области и Ненецкому автономному округу Главного межрегионального (специализированного) управления Федеральной службы судебных приставов, решения Арбитражного суда Архангельской области по делу № А05-11638/2024 от 19.12.2024 в пользу ООО «Уютсервис»</t>
  </si>
  <si>
    <t>№61-р от 14.02.2025</t>
  </si>
  <si>
    <t xml:space="preserve">  на оказание материальной помощи по погребению участников СВО (Данильченко С.А.)</t>
  </si>
  <si>
    <t>№117-р от 18.03.2025</t>
  </si>
  <si>
    <t>№118-р от 18.03.2025</t>
  </si>
  <si>
    <t>№69-р от 19.02.2025</t>
  </si>
  <si>
    <t>№99-р от 07.03.2025</t>
  </si>
  <si>
    <t xml:space="preserve">1.2. на оплату исполнительного листа ФС № 041189018 от 05.02.2025 по делу № 2-137/2024 от 14.11.2024 в пользу садоводческого товарищества «Малодвинское» на оплату судебных расходов </t>
  </si>
  <si>
    <t xml:space="preserve">1.1. на оплату исполнительного листа ФС № 041189197 от 04.03.2025 по делу № 2-2127/2024 от 25.09.2024 в пользу Шенина Андрея Юрьевича                                              – возмещение ущерба в размере 135 200,00;
– расходы на составление экспертного заключения в размере 7 000,00;
– расходы на оплату услуг представителя в размере 11 000,00;
– судебные расходы, связанные с оплатой гос. пошлины в размере 3 904,00.
</t>
  </si>
  <si>
    <t>№121-р от 20.03.2025</t>
  </si>
  <si>
    <t xml:space="preserve">на оплату административного штрафа за совершение административного правонарушения, предусмотренном ч. 1 ст. 17.15 Кодекса Российской Федерации об административных правонарушениях в размере 90 000,00, в том числе:
1.1. по постановлению по делу об административном правонарушении № 271 от 12.02.2025 в размере 30 000,00 ;
1.2. по постановлению по делу об административном правонарушении № 272 от 12.02.2025 в размере 30 000,00;
1.3. по постановлению по делу об административном правонарушении № 330 от 12.02.2025 в размере 30 000,00.
</t>
  </si>
  <si>
    <t>на оплату исполнительного листа ФС № 047587138 от 11.02.2025 по делу № А05-13177/2023 от 22.10.2024 в пользу ООО «Дом-Сервис Сольвычегодск»</t>
  </si>
</sst>
</file>

<file path=xl/styles.xml><?xml version="1.0" encoding="utf-8"?>
<styleSheet xmlns="http://schemas.openxmlformats.org/spreadsheetml/2006/main">
  <numFmts count="3">
    <numFmt numFmtId="164" formatCode="#,##0.00;[Red]#,##0.00"/>
    <numFmt numFmtId="165" formatCode="#,##0.00_р_.;[Red]#,##0.00_р_."/>
    <numFmt numFmtId="166" formatCode="000000"/>
  </numFmts>
  <fonts count="23">
    <font>
      <sz val="10"/>
      <name val="Arial Cyr"/>
      <charset val="204"/>
    </font>
    <font>
      <i/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7.5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i/>
      <sz val="14"/>
      <name val="Arial Cyr"/>
      <charset val="204"/>
    </font>
    <font>
      <sz val="14"/>
      <name val="Arial Cyr"/>
      <charset val="204"/>
    </font>
    <font>
      <i/>
      <sz val="12"/>
      <name val="Times New Roman"/>
      <family val="1"/>
      <charset val="204"/>
    </font>
    <font>
      <b/>
      <sz val="13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52">
    <xf numFmtId="0" fontId="0" fillId="0" borderId="0" xfId="0"/>
    <xf numFmtId="0" fontId="0" fillId="2" borderId="0" xfId="0" applyFill="1"/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6" fillId="2" borderId="0" xfId="0" applyFont="1" applyFill="1"/>
    <xf numFmtId="0" fontId="7" fillId="0" borderId="0" xfId="0" applyFont="1" applyBorder="1" applyAlignment="1"/>
    <xf numFmtId="0" fontId="9" fillId="3" borderId="1" xfId="0" applyFont="1" applyFill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7" fillId="0" borderId="0" xfId="0" applyFont="1" applyBorder="1"/>
    <xf numFmtId="0" fontId="6" fillId="2" borderId="0" xfId="0" applyFont="1" applyFill="1" applyBorder="1"/>
    <xf numFmtId="14" fontId="7" fillId="0" borderId="0" xfId="0" applyNumberFormat="1" applyFont="1" applyBorder="1" applyAlignment="1">
      <alignment horizontal="left"/>
    </xf>
    <xf numFmtId="164" fontId="0" fillId="0" borderId="0" xfId="0" applyNumberFormat="1"/>
    <xf numFmtId="49" fontId="8" fillId="0" borderId="5" xfId="0" applyNumberFormat="1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wrapText="1"/>
    </xf>
    <xf numFmtId="0" fontId="4" fillId="4" borderId="5" xfId="0" applyFont="1" applyFill="1" applyBorder="1" applyAlignment="1">
      <alignment horizontal="center" wrapText="1"/>
    </xf>
    <xf numFmtId="4" fontId="11" fillId="0" borderId="0" xfId="0" applyNumberFormat="1" applyFont="1"/>
    <xf numFmtId="0" fontId="4" fillId="4" borderId="5" xfId="0" applyNumberFormat="1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wrapText="1"/>
    </xf>
    <xf numFmtId="0" fontId="5" fillId="0" borderId="0" xfId="0" applyFont="1" applyBorder="1" applyAlignment="1">
      <alignment horizontal="left"/>
    </xf>
    <xf numFmtId="4" fontId="5" fillId="0" borderId="0" xfId="0" applyNumberFormat="1" applyFont="1" applyFill="1" applyBorder="1" applyAlignment="1"/>
    <xf numFmtId="0" fontId="5" fillId="0" borderId="0" xfId="0" applyFont="1" applyBorder="1" applyAlignment="1"/>
    <xf numFmtId="0" fontId="13" fillId="0" borderId="0" xfId="0" applyFont="1" applyBorder="1" applyAlignment="1"/>
    <xf numFmtId="4" fontId="7" fillId="0" borderId="0" xfId="0" applyNumberFormat="1" applyFont="1" applyBorder="1" applyAlignment="1"/>
    <xf numFmtId="0" fontId="4" fillId="4" borderId="8" xfId="0" applyFont="1" applyFill="1" applyBorder="1" applyAlignment="1">
      <alignment horizontal="center" wrapText="1"/>
    </xf>
    <xf numFmtId="0" fontId="0" fillId="4" borderId="0" xfId="0" applyFill="1"/>
    <xf numFmtId="0" fontId="0" fillId="4" borderId="0" xfId="0" applyFill="1" applyAlignment="1">
      <alignment horizontal="center"/>
    </xf>
    <xf numFmtId="0" fontId="13" fillId="4" borderId="6" xfId="0" applyFont="1" applyFill="1" applyBorder="1" applyAlignment="1">
      <alignment horizontal="center" vertical="center" wrapText="1"/>
    </xf>
    <xf numFmtId="0" fontId="17" fillId="4" borderId="0" xfId="0" applyFont="1" applyFill="1"/>
    <xf numFmtId="0" fontId="18" fillId="2" borderId="0" xfId="0" applyFont="1" applyFill="1"/>
    <xf numFmtId="49" fontId="8" fillId="0" borderId="14" xfId="0" applyNumberFormat="1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13" fillId="4" borderId="14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wrapText="1"/>
    </xf>
    <xf numFmtId="0" fontId="18" fillId="2" borderId="0" xfId="0" applyFont="1" applyFill="1" applyAlignment="1">
      <alignment horizontal="center"/>
    </xf>
    <xf numFmtId="0" fontId="20" fillId="2" borderId="0" xfId="0" applyFont="1" applyFill="1"/>
    <xf numFmtId="0" fontId="10" fillId="4" borderId="19" xfId="0" applyFont="1" applyFill="1" applyBorder="1" applyAlignment="1">
      <alignment vertical="center" wrapText="1"/>
    </xf>
    <xf numFmtId="4" fontId="13" fillId="4" borderId="1" xfId="0" applyNumberFormat="1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9" xfId="0" applyFont="1" applyFill="1" applyBorder="1" applyAlignment="1">
      <alignment horizontal="center" vertical="center" wrapText="1"/>
    </xf>
    <xf numFmtId="4" fontId="13" fillId="4" borderId="12" xfId="0" applyNumberFormat="1" applyFont="1" applyFill="1" applyBorder="1" applyAlignment="1">
      <alignment horizontal="center" vertical="center" wrapText="1"/>
    </xf>
    <xf numFmtId="0" fontId="13" fillId="4" borderId="16" xfId="0" applyFont="1" applyFill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7" fillId="0" borderId="0" xfId="0" applyFont="1" applyBorder="1" applyAlignment="1">
      <alignment vertical="top"/>
    </xf>
    <xf numFmtId="0" fontId="7" fillId="0" borderId="0" xfId="0" applyFont="1" applyBorder="1" applyAlignment="1">
      <alignment horizontal="center" vertical="top"/>
    </xf>
    <xf numFmtId="0" fontId="19" fillId="2" borderId="24" xfId="0" applyFont="1" applyFill="1" applyBorder="1" applyAlignment="1">
      <alignment horizontal="center" wrapText="1"/>
    </xf>
    <xf numFmtId="4" fontId="16" fillId="4" borderId="1" xfId="0" applyNumberFormat="1" applyFont="1" applyFill="1" applyBorder="1" applyAlignment="1">
      <alignment vertical="center" wrapText="1"/>
    </xf>
    <xf numFmtId="165" fontId="15" fillId="2" borderId="1" xfId="0" applyNumberFormat="1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/>
    </xf>
    <xf numFmtId="4" fontId="4" fillId="4" borderId="25" xfId="0" applyNumberFormat="1" applyFont="1" applyFill="1" applyBorder="1" applyAlignment="1">
      <alignment horizontal="center" vertical="center" wrapText="1"/>
    </xf>
    <xf numFmtId="165" fontId="17" fillId="0" borderId="0" xfId="0" applyNumberFormat="1" applyFont="1"/>
    <xf numFmtId="0" fontId="17" fillId="0" borderId="0" xfId="0" applyFont="1"/>
    <xf numFmtId="164" fontId="17" fillId="0" borderId="0" xfId="0" applyNumberFormat="1" applyFont="1"/>
    <xf numFmtId="49" fontId="13" fillId="0" borderId="1" xfId="0" applyNumberFormat="1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13" fillId="4" borderId="0" xfId="0" applyFont="1" applyFill="1" applyBorder="1" applyAlignment="1">
      <alignment horizontal="center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165" fontId="15" fillId="4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9" fillId="4" borderId="23" xfId="0" applyFont="1" applyFill="1" applyBorder="1" applyAlignment="1">
      <alignment horizontal="center" vertical="center" wrapText="1"/>
    </xf>
    <xf numFmtId="4" fontId="4" fillId="4" borderId="9" xfId="0" applyNumberFormat="1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4" fontId="20" fillId="2" borderId="0" xfId="0" applyNumberFormat="1" applyFont="1" applyFill="1"/>
    <xf numFmtId="0" fontId="4" fillId="4" borderId="7" xfId="0" applyFont="1" applyFill="1" applyBorder="1" applyAlignment="1">
      <alignment vertical="center" wrapText="1"/>
    </xf>
    <xf numFmtId="0" fontId="4" fillId="4" borderId="6" xfId="0" applyNumberFormat="1" applyFont="1" applyFill="1" applyBorder="1" applyAlignment="1">
      <alignment horizontal="center" vertical="center" wrapText="1"/>
    </xf>
    <xf numFmtId="4" fontId="4" fillId="4" borderId="7" xfId="0" applyNumberFormat="1" applyFont="1" applyFill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10" xfId="0" applyNumberFormat="1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49" fontId="8" fillId="0" borderId="16" xfId="0" applyNumberFormat="1" applyFont="1" applyFill="1" applyBorder="1" applyAlignment="1">
      <alignment horizontal="center" vertical="center" wrapText="1"/>
    </xf>
    <xf numFmtId="49" fontId="8" fillId="0" borderId="17" xfId="0" applyNumberFormat="1" applyFont="1" applyFill="1" applyBorder="1" applyAlignment="1">
      <alignment horizontal="center" vertical="center" wrapText="1"/>
    </xf>
    <xf numFmtId="4" fontId="13" fillId="4" borderId="7" xfId="0" applyNumberFormat="1" applyFont="1" applyFill="1" applyBorder="1" applyAlignment="1">
      <alignment horizontal="center" vertical="center" wrapText="1"/>
    </xf>
    <xf numFmtId="4" fontId="13" fillId="4" borderId="0" xfId="0" applyNumberFormat="1" applyFont="1" applyFill="1" applyBorder="1" applyAlignment="1">
      <alignment horizontal="center" vertical="center" wrapText="1"/>
    </xf>
    <xf numFmtId="0" fontId="4" fillId="4" borderId="7" xfId="0" applyNumberFormat="1" applyFont="1" applyFill="1" applyBorder="1" applyAlignment="1">
      <alignment horizontal="center" vertical="center" wrapText="1"/>
    </xf>
    <xf numFmtId="4" fontId="4" fillId="4" borderId="7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4" fillId="4" borderId="6" xfId="0" applyNumberFormat="1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49" fontId="8" fillId="0" borderId="16" xfId="0" applyNumberFormat="1" applyFont="1" applyFill="1" applyBorder="1" applyAlignment="1">
      <alignment horizontal="center" vertical="center" wrapText="1"/>
    </xf>
    <xf numFmtId="0" fontId="4" fillId="4" borderId="6" xfId="0" applyNumberFormat="1" applyFont="1" applyFill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0" xfId="0" applyFont="1"/>
    <xf numFmtId="0" fontId="18" fillId="2" borderId="0" xfId="0" applyFont="1" applyFill="1" applyAlignment="1">
      <alignment wrapText="1"/>
    </xf>
    <xf numFmtId="49" fontId="4" fillId="4" borderId="5" xfId="0" applyNumberFormat="1" applyFont="1" applyFill="1" applyBorder="1" applyAlignment="1">
      <alignment horizontal="center" vertical="center" wrapText="1"/>
    </xf>
    <xf numFmtId="4" fontId="0" fillId="4" borderId="0" xfId="0" applyNumberFormat="1" applyFill="1"/>
    <xf numFmtId="0" fontId="0" fillId="2" borderId="0" xfId="0" applyFill="1" applyAlignment="1">
      <alignment horizontal="center"/>
    </xf>
    <xf numFmtId="0" fontId="7" fillId="0" borderId="7" xfId="0" applyFont="1" applyBorder="1" applyAlignment="1"/>
    <xf numFmtId="0" fontId="7" fillId="0" borderId="5" xfId="0" applyFont="1" applyBorder="1" applyAlignment="1"/>
    <xf numFmtId="49" fontId="4" fillId="0" borderId="3" xfId="0" applyNumberFormat="1" applyFont="1" applyBorder="1" applyAlignment="1">
      <alignment horizontal="center" vertical="center" wrapText="1"/>
    </xf>
    <xf numFmtId="166" fontId="7" fillId="0" borderId="7" xfId="0" applyNumberFormat="1" applyFont="1" applyBorder="1" applyAlignment="1">
      <alignment horizontal="center" vertical="center" wrapText="1"/>
    </xf>
    <xf numFmtId="0" fontId="20" fillId="2" borderId="0" xfId="0" applyNumberFormat="1" applyFont="1" applyFill="1"/>
    <xf numFmtId="0" fontId="4" fillId="0" borderId="13" xfId="0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166" fontId="7" fillId="0" borderId="5" xfId="0" applyNumberFormat="1" applyFont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5" fillId="2" borderId="0" xfId="0" applyFont="1" applyFill="1" applyBorder="1" applyAlignment="1"/>
    <xf numFmtId="4" fontId="5" fillId="2" borderId="0" xfId="0" applyNumberFormat="1" applyFont="1" applyFill="1" applyBorder="1" applyAlignment="1"/>
    <xf numFmtId="4" fontId="5" fillId="2" borderId="0" xfId="0" applyNumberFormat="1" applyFont="1" applyFill="1" applyBorder="1" applyAlignment="1">
      <alignment horizontal="right"/>
    </xf>
    <xf numFmtId="4" fontId="5" fillId="2" borderId="0" xfId="0" applyNumberFormat="1" applyFont="1" applyFill="1" applyBorder="1" applyAlignment="1">
      <alignment horizontal="right" vertical="center" wrapText="1"/>
    </xf>
    <xf numFmtId="0" fontId="1" fillId="2" borderId="0" xfId="0" applyFont="1" applyFill="1" applyBorder="1" applyAlignment="1"/>
    <xf numFmtId="0" fontId="14" fillId="0" borderId="0" xfId="0" applyFont="1" applyBorder="1" applyAlignment="1"/>
    <xf numFmtId="4" fontId="5" fillId="0" borderId="0" xfId="0" applyNumberFormat="1" applyFont="1" applyBorder="1" applyAlignment="1"/>
    <xf numFmtId="164" fontId="20" fillId="2" borderId="0" xfId="0" applyNumberFormat="1" applyFont="1" applyFill="1"/>
    <xf numFmtId="0" fontId="4" fillId="4" borderId="27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right" vertical="center" wrapText="1"/>
    </xf>
    <xf numFmtId="0" fontId="2" fillId="0" borderId="8" xfId="0" applyFont="1" applyBorder="1" applyAlignment="1">
      <alignment horizontal="center"/>
    </xf>
    <xf numFmtId="0" fontId="7" fillId="0" borderId="26" xfId="0" applyFont="1" applyBorder="1" applyAlignment="1">
      <alignment horizontal="center" vertical="top"/>
    </xf>
    <xf numFmtId="0" fontId="13" fillId="7" borderId="19" xfId="0" applyFont="1" applyFill="1" applyBorder="1" applyAlignment="1">
      <alignment horizontal="center" vertical="center" wrapText="1"/>
    </xf>
    <xf numFmtId="0" fontId="13" fillId="7" borderId="12" xfId="0" applyFont="1" applyFill="1" applyBorder="1" applyAlignment="1">
      <alignment horizontal="center" vertical="center" wrapText="1"/>
    </xf>
    <xf numFmtId="0" fontId="13" fillId="7" borderId="2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3" fillId="5" borderId="19" xfId="0" applyFont="1" applyFill="1" applyBorder="1" applyAlignment="1">
      <alignment horizontal="center" vertical="center" wrapText="1"/>
    </xf>
    <xf numFmtId="0" fontId="13" fillId="5" borderId="12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13" fillId="6" borderId="22" xfId="0" applyFont="1" applyFill="1" applyBorder="1" applyAlignment="1">
      <alignment horizontal="center" vertical="center" wrapText="1"/>
    </xf>
    <xf numFmtId="0" fontId="13" fillId="6" borderId="20" xfId="0" applyFont="1" applyFill="1" applyBorder="1" applyAlignment="1">
      <alignment horizontal="center" vertical="center" wrapText="1"/>
    </xf>
    <xf numFmtId="0" fontId="13" fillId="6" borderId="21" xfId="0" applyFont="1" applyFill="1" applyBorder="1" applyAlignment="1">
      <alignment horizontal="center" vertical="center" wrapText="1"/>
    </xf>
    <xf numFmtId="0" fontId="13" fillId="8" borderId="19" xfId="0" applyFont="1" applyFill="1" applyBorder="1" applyAlignment="1">
      <alignment horizontal="center" vertical="center" wrapText="1"/>
    </xf>
    <xf numFmtId="0" fontId="13" fillId="8" borderId="12" xfId="0" applyFont="1" applyFill="1" applyBorder="1" applyAlignment="1">
      <alignment horizontal="center" vertical="center" wrapText="1"/>
    </xf>
    <xf numFmtId="0" fontId="13" fillId="8" borderId="2" xfId="0" applyFont="1" applyFill="1" applyBorder="1" applyAlignment="1">
      <alignment horizontal="center" vertical="center" wrapText="1"/>
    </xf>
    <xf numFmtId="4" fontId="4" fillId="4" borderId="7" xfId="0" applyNumberFormat="1" applyFont="1" applyFill="1" applyBorder="1" applyAlignment="1">
      <alignment horizontal="center" vertical="center" wrapText="1"/>
    </xf>
    <xf numFmtId="4" fontId="4" fillId="4" borderId="10" xfId="0" applyNumberFormat="1" applyFont="1" applyFill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49" fontId="8" fillId="0" borderId="30" xfId="0" applyNumberFormat="1" applyFont="1" applyFill="1" applyBorder="1" applyAlignment="1">
      <alignment horizontal="center" vertical="center" wrapText="1"/>
    </xf>
    <xf numFmtId="49" fontId="8" fillId="0" borderId="31" xfId="0" applyNumberFormat="1" applyFont="1" applyFill="1" applyBorder="1" applyAlignment="1">
      <alignment horizontal="center" vertical="center" wrapText="1"/>
    </xf>
    <xf numFmtId="49" fontId="8" fillId="0" borderId="16" xfId="0" applyNumberFormat="1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28" xfId="0" applyFont="1" applyFill="1" applyBorder="1" applyAlignment="1">
      <alignment horizontal="center" vertical="center" wrapText="1"/>
    </xf>
    <xf numFmtId="0" fontId="4" fillId="4" borderId="29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top"/>
    </xf>
    <xf numFmtId="0" fontId="5" fillId="0" borderId="0" xfId="0" applyFont="1" applyBorder="1" applyAlignment="1">
      <alignment horizontal="center"/>
    </xf>
    <xf numFmtId="0" fontId="12" fillId="0" borderId="0" xfId="0" applyFont="1" applyAlignment="1">
      <alignment horizontal="left" wrapText="1"/>
    </xf>
    <xf numFmtId="0" fontId="12" fillId="0" borderId="8" xfId="0" applyFont="1" applyBorder="1" applyAlignment="1">
      <alignment horizontal="center" wrapText="1"/>
    </xf>
    <xf numFmtId="0" fontId="21" fillId="0" borderId="8" xfId="0" applyFont="1" applyBorder="1" applyAlignment="1">
      <alignment horizont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9"/>
  <sheetViews>
    <sheetView tabSelected="1" view="pageBreakPreview" topLeftCell="A42" zoomScale="84" zoomScaleNormal="100" zoomScaleSheetLayoutView="84" workbookViewId="0">
      <selection activeCell="B46" sqref="B46"/>
    </sheetView>
  </sheetViews>
  <sheetFormatPr defaultRowHeight="12.75"/>
  <cols>
    <col min="1" max="1" width="10.7109375" customWidth="1"/>
    <col min="2" max="2" width="75.140625" customWidth="1"/>
    <col min="3" max="3" width="17.28515625" customWidth="1"/>
    <col min="4" max="4" width="17" customWidth="1"/>
    <col min="5" max="5" width="17.42578125" customWidth="1"/>
    <col min="6" max="6" width="11.140625" hidden="1" customWidth="1"/>
    <col min="7" max="7" width="15.7109375" customWidth="1"/>
    <col min="8" max="8" width="12.5703125" customWidth="1"/>
    <col min="10" max="10" width="22.42578125" customWidth="1"/>
    <col min="11" max="11" width="10.28515625" bestFit="1" customWidth="1"/>
    <col min="12" max="12" width="13.85546875" bestFit="1" customWidth="1"/>
  </cols>
  <sheetData>
    <row r="1" spans="1:8" ht="6" hidden="1" customHeight="1"/>
    <row r="2" spans="1:8" ht="59.25" customHeight="1">
      <c r="A2" s="87"/>
      <c r="B2" s="87"/>
      <c r="C2" s="87"/>
      <c r="D2" s="87"/>
      <c r="E2" s="116" t="s">
        <v>30</v>
      </c>
      <c r="F2" s="116"/>
      <c r="G2" s="116"/>
      <c r="H2" s="116"/>
    </row>
    <row r="3" spans="1:8" ht="33" customHeight="1">
      <c r="A3" s="122" t="s">
        <v>4</v>
      </c>
      <c r="B3" s="122"/>
      <c r="C3" s="122"/>
      <c r="D3" s="122"/>
      <c r="E3" s="122"/>
      <c r="F3" s="122"/>
      <c r="G3" s="122"/>
      <c r="H3" s="122"/>
    </row>
    <row r="4" spans="1:8" ht="3.2" customHeight="1">
      <c r="A4" s="122"/>
      <c r="B4" s="122"/>
      <c r="C4" s="122"/>
      <c r="D4" s="122"/>
      <c r="E4" s="122"/>
      <c r="F4" s="122"/>
      <c r="G4" s="122"/>
      <c r="H4" s="122"/>
    </row>
    <row r="5" spans="1:8" ht="18.75" customHeight="1">
      <c r="A5" s="123" t="s">
        <v>23</v>
      </c>
      <c r="B5" s="123"/>
      <c r="C5" s="123"/>
      <c r="D5" s="123"/>
      <c r="E5" s="123"/>
      <c r="F5" s="123"/>
      <c r="G5" s="123"/>
      <c r="H5" s="123"/>
    </row>
    <row r="6" spans="1:8" ht="3.75" hidden="1" customHeight="1" thickBot="1"/>
    <row r="7" spans="1:8" s="88" customFormat="1" ht="18" customHeight="1">
      <c r="B7" s="117" t="s">
        <v>31</v>
      </c>
      <c r="C7" s="117"/>
      <c r="D7" s="117"/>
      <c r="E7" s="117"/>
      <c r="F7" s="117"/>
      <c r="G7" s="117"/>
    </row>
    <row r="8" spans="1:8" s="88" customFormat="1" ht="13.5" customHeight="1" thickBot="1">
      <c r="B8" s="118" t="s">
        <v>32</v>
      </c>
      <c r="C8" s="118"/>
      <c r="D8" s="118"/>
      <c r="E8" s="118"/>
      <c r="F8" s="118"/>
      <c r="G8" s="118"/>
    </row>
    <row r="9" spans="1:8" ht="41.25" customHeight="1" thickBot="1">
      <c r="A9" s="6" t="s">
        <v>5</v>
      </c>
      <c r="B9" s="2" t="s">
        <v>6</v>
      </c>
      <c r="C9" s="3" t="s">
        <v>7</v>
      </c>
      <c r="D9" s="3" t="s">
        <v>8</v>
      </c>
      <c r="E9" s="3" t="s">
        <v>9</v>
      </c>
      <c r="F9" s="2" t="s">
        <v>0</v>
      </c>
      <c r="G9" s="3" t="s">
        <v>10</v>
      </c>
      <c r="H9" s="2" t="s">
        <v>15</v>
      </c>
    </row>
    <row r="10" spans="1:8" s="26" customFormat="1" ht="19.5" customHeight="1" thickBot="1">
      <c r="A10" s="59">
        <v>1</v>
      </c>
      <c r="B10" s="59">
        <v>2</v>
      </c>
      <c r="C10" s="59">
        <v>3</v>
      </c>
      <c r="D10" s="59">
        <v>4</v>
      </c>
      <c r="E10" s="59">
        <v>5</v>
      </c>
      <c r="F10" s="60"/>
      <c r="G10" s="59">
        <v>6</v>
      </c>
      <c r="H10" s="61">
        <v>7</v>
      </c>
    </row>
    <row r="11" spans="1:8" s="25" customFormat="1" ht="21" customHeight="1" thickBot="1">
      <c r="A11" s="124" t="s">
        <v>11</v>
      </c>
      <c r="B11" s="125"/>
      <c r="C11" s="125"/>
      <c r="D11" s="125"/>
      <c r="E11" s="125"/>
      <c r="F11" s="125"/>
      <c r="G11" s="125"/>
      <c r="H11" s="126"/>
    </row>
    <row r="12" spans="1:8" s="25" customFormat="1" ht="38.25" hidden="1" customHeight="1">
      <c r="A12" s="72"/>
      <c r="B12" s="66"/>
      <c r="C12" s="68"/>
      <c r="D12" s="68"/>
      <c r="E12" s="68"/>
      <c r="F12" s="24"/>
      <c r="G12" s="68">
        <f>D12-E12</f>
        <v>0</v>
      </c>
      <c r="H12" s="73"/>
    </row>
    <row r="13" spans="1:8" s="25" customFormat="1" ht="29.25" hidden="1" customHeight="1">
      <c r="A13" s="31"/>
      <c r="B13" s="17"/>
      <c r="C13" s="7"/>
      <c r="D13" s="7"/>
      <c r="E13" s="7"/>
      <c r="F13" s="18"/>
      <c r="G13" s="7">
        <f>D13-E13</f>
        <v>0</v>
      </c>
      <c r="H13" s="30"/>
    </row>
    <row r="14" spans="1:8" s="25" customFormat="1" hidden="1">
      <c r="A14" s="54"/>
      <c r="B14" s="17"/>
      <c r="C14" s="7"/>
      <c r="D14" s="7"/>
      <c r="E14" s="7"/>
      <c r="F14" s="15"/>
      <c r="G14" s="68">
        <f>D14-E14</f>
        <v>0</v>
      </c>
      <c r="H14" s="13"/>
    </row>
    <row r="15" spans="1:8" s="25" customFormat="1" ht="26.25" hidden="1" customHeight="1">
      <c r="A15" s="54"/>
      <c r="B15" s="17"/>
      <c r="C15" s="7"/>
      <c r="D15" s="7"/>
      <c r="E15" s="7"/>
      <c r="F15" s="15"/>
      <c r="G15" s="7">
        <v>0</v>
      </c>
      <c r="H15" s="13"/>
    </row>
    <row r="16" spans="1:8" s="25" customFormat="1" ht="22.7" customHeight="1" thickBot="1">
      <c r="A16" s="63"/>
      <c r="B16" s="55" t="s">
        <v>13</v>
      </c>
      <c r="C16" s="75">
        <f>SUM(C12:C15)</f>
        <v>0</v>
      </c>
      <c r="D16" s="76">
        <f t="shared" ref="D16:G16" si="0">SUM(D12:D15)</f>
        <v>0</v>
      </c>
      <c r="E16" s="75">
        <f t="shared" si="0"/>
        <v>0</v>
      </c>
      <c r="F16" s="76">
        <f t="shared" si="0"/>
        <v>0</v>
      </c>
      <c r="G16" s="76">
        <f t="shared" si="0"/>
        <v>0</v>
      </c>
      <c r="H16" s="75"/>
    </row>
    <row r="17" spans="1:14" s="25" customFormat="1" ht="23.25" customHeight="1" thickBot="1">
      <c r="A17" s="127" t="s">
        <v>12</v>
      </c>
      <c r="B17" s="128"/>
      <c r="C17" s="128"/>
      <c r="D17" s="128"/>
      <c r="E17" s="128"/>
      <c r="F17" s="128"/>
      <c r="G17" s="128"/>
      <c r="H17" s="129"/>
    </row>
    <row r="18" spans="1:14" s="25" customFormat="1" ht="43.5" hidden="1" customHeight="1">
      <c r="A18" s="72"/>
      <c r="B18" s="70"/>
      <c r="C18" s="49"/>
      <c r="D18" s="68"/>
      <c r="E18" s="68"/>
      <c r="F18" s="27"/>
      <c r="G18" s="68">
        <f t="shared" ref="G18" si="1">D18-E18</f>
        <v>0</v>
      </c>
      <c r="H18" s="41"/>
    </row>
    <row r="19" spans="1:14" s="25" customFormat="1" ht="36.75" hidden="1" customHeight="1">
      <c r="A19" s="72"/>
      <c r="B19" s="54"/>
      <c r="C19" s="7"/>
      <c r="D19" s="7"/>
      <c r="E19" s="7"/>
      <c r="F19" s="57"/>
      <c r="G19" s="7">
        <f>D19-E19</f>
        <v>0</v>
      </c>
      <c r="H19" s="32"/>
    </row>
    <row r="20" spans="1:14" s="25" customFormat="1" ht="42.75" hidden="1" customHeight="1">
      <c r="A20" s="71"/>
      <c r="B20" s="69"/>
      <c r="C20" s="62"/>
      <c r="D20" s="67"/>
      <c r="E20" s="67"/>
      <c r="F20" s="55"/>
      <c r="G20" s="67">
        <f>D20-E20</f>
        <v>0</v>
      </c>
      <c r="H20" s="56"/>
    </row>
    <row r="21" spans="1:14" s="25" customFormat="1" ht="42.75" hidden="1" customHeight="1">
      <c r="A21" s="54"/>
      <c r="B21" s="54"/>
      <c r="C21" s="7"/>
      <c r="D21" s="7"/>
      <c r="E21" s="7"/>
      <c r="F21" s="57"/>
      <c r="G21" s="7">
        <v>0</v>
      </c>
      <c r="H21" s="57"/>
    </row>
    <row r="22" spans="1:14" s="25" customFormat="1" ht="35.25" hidden="1" customHeight="1" thickBot="1">
      <c r="A22" s="54"/>
      <c r="B22" s="69"/>
      <c r="C22" s="67"/>
      <c r="D22" s="67"/>
      <c r="E22" s="67"/>
      <c r="F22" s="63"/>
      <c r="G22" s="7">
        <v>0</v>
      </c>
      <c r="H22" s="63"/>
    </row>
    <row r="23" spans="1:14" s="25" customFormat="1" ht="27" customHeight="1" thickBot="1">
      <c r="A23" s="39"/>
      <c r="B23" s="38" t="s">
        <v>13</v>
      </c>
      <c r="C23" s="37">
        <f>SUM(C18:C22)</f>
        <v>0</v>
      </c>
      <c r="D23" s="37">
        <f>SUM(D18:D22)</f>
        <v>0</v>
      </c>
      <c r="E23" s="40">
        <f>SUM(E18:E22)</f>
        <v>0</v>
      </c>
      <c r="F23" s="40">
        <f t="shared" ref="F23" si="2">SUM(F18:F20)</f>
        <v>0</v>
      </c>
      <c r="G23" s="37">
        <f>SUM(G18:G22)</f>
        <v>0</v>
      </c>
      <c r="H23" s="38"/>
    </row>
    <row r="24" spans="1:14" s="25" customFormat="1" ht="25.5" customHeight="1" thickBot="1">
      <c r="A24" s="130" t="s">
        <v>1</v>
      </c>
      <c r="B24" s="131"/>
      <c r="C24" s="131"/>
      <c r="D24" s="131"/>
      <c r="E24" s="131"/>
      <c r="F24" s="131"/>
      <c r="G24" s="131"/>
      <c r="H24" s="132"/>
    </row>
    <row r="25" spans="1:14" s="25" customFormat="1" ht="46.5" hidden="1" customHeight="1">
      <c r="A25" s="31"/>
      <c r="B25" s="17"/>
      <c r="C25" s="7"/>
      <c r="D25" s="7"/>
      <c r="E25" s="7"/>
      <c r="F25" s="18"/>
      <c r="G25" s="7">
        <f t="shared" ref="G25" si="3">D25-E25</f>
        <v>0</v>
      </c>
      <c r="H25" s="74"/>
    </row>
    <row r="26" spans="1:14" s="4" customFormat="1" ht="39.75" hidden="1" customHeight="1" thickBot="1">
      <c r="A26" s="65"/>
      <c r="B26" s="77"/>
      <c r="C26" s="78"/>
      <c r="D26" s="78"/>
      <c r="E26" s="78"/>
      <c r="F26" s="14"/>
      <c r="G26" s="78">
        <v>0</v>
      </c>
      <c r="H26" s="79"/>
      <c r="N26" s="1"/>
    </row>
    <row r="27" spans="1:14" s="28" customFormat="1" ht="33.75" customHeight="1" thickBot="1">
      <c r="A27" s="36"/>
      <c r="B27" s="38" t="s">
        <v>13</v>
      </c>
      <c r="C27" s="37">
        <f>SUM(C25:C26)</f>
        <v>0</v>
      </c>
      <c r="D27" s="37">
        <f>SUM(D25:D26)</f>
        <v>0</v>
      </c>
      <c r="E27" s="37">
        <f>SUM(E25:E26)</f>
        <v>0</v>
      </c>
      <c r="F27" s="40">
        <f>SUM(F25:F25)</f>
        <v>0</v>
      </c>
      <c r="G27" s="40">
        <f>SUM(G25:G25)</f>
        <v>0</v>
      </c>
      <c r="H27" s="46"/>
    </row>
    <row r="28" spans="1:14" s="29" customFormat="1" ht="32.25" customHeight="1" thickBot="1">
      <c r="A28" s="119" t="s">
        <v>2</v>
      </c>
      <c r="B28" s="120"/>
      <c r="C28" s="120"/>
      <c r="D28" s="120"/>
      <c r="E28" s="120"/>
      <c r="F28" s="120"/>
      <c r="G28" s="120"/>
      <c r="H28" s="121"/>
      <c r="L28" s="89"/>
    </row>
    <row r="29" spans="1:14" s="4" customFormat="1" ht="31.5" customHeight="1">
      <c r="A29" s="82" t="s">
        <v>25</v>
      </c>
      <c r="B29" s="17" t="s">
        <v>24</v>
      </c>
      <c r="C29" s="7">
        <v>60000</v>
      </c>
      <c r="D29" s="7">
        <v>60000</v>
      </c>
      <c r="E29" s="7">
        <v>60000</v>
      </c>
      <c r="F29" s="15"/>
      <c r="G29" s="7">
        <f>D29-E29</f>
        <v>0</v>
      </c>
      <c r="H29" s="30"/>
    </row>
    <row r="30" spans="1:14" s="4" customFormat="1" ht="28.5" customHeight="1">
      <c r="A30" s="82" t="s">
        <v>27</v>
      </c>
      <c r="B30" s="84" t="s">
        <v>26</v>
      </c>
      <c r="C30" s="81">
        <v>60000</v>
      </c>
      <c r="D30" s="7">
        <v>60000</v>
      </c>
      <c r="E30" s="7">
        <v>60000</v>
      </c>
      <c r="F30" s="33"/>
      <c r="G30" s="7">
        <f t="shared" ref="G30:G31" si="4">D30-E30</f>
        <v>0</v>
      </c>
      <c r="H30" s="83"/>
    </row>
    <row r="31" spans="1:14" s="4" customFormat="1" ht="28.5" customHeight="1">
      <c r="A31" s="86" t="s">
        <v>28</v>
      </c>
      <c r="B31" s="84" t="s">
        <v>29</v>
      </c>
      <c r="C31" s="85">
        <v>60000</v>
      </c>
      <c r="D31" s="7">
        <v>60000</v>
      </c>
      <c r="E31" s="7">
        <v>60000</v>
      </c>
      <c r="F31" s="33"/>
      <c r="G31" s="7">
        <f t="shared" si="4"/>
        <v>0</v>
      </c>
      <c r="H31" s="73"/>
      <c r="J31" s="1"/>
      <c r="K31" s="92"/>
    </row>
    <row r="32" spans="1:14" s="25" customFormat="1" ht="81.75" customHeight="1">
      <c r="A32" s="113" t="s">
        <v>34</v>
      </c>
      <c r="B32" s="17" t="s">
        <v>33</v>
      </c>
      <c r="C32" s="7">
        <v>30000</v>
      </c>
      <c r="D32" s="133">
        <f>30000+15979+5350.45</f>
        <v>51329.45</v>
      </c>
      <c r="E32" s="133">
        <f>30000+15979+5350.45</f>
        <v>51329.45</v>
      </c>
      <c r="F32" s="18"/>
      <c r="G32" s="133">
        <f t="shared" ref="G32" si="5">D32-E32</f>
        <v>0</v>
      </c>
      <c r="H32" s="139"/>
      <c r="K32" s="91"/>
    </row>
    <row r="33" spans="1:11" s="25" customFormat="1" ht="41.25" customHeight="1">
      <c r="A33" s="114"/>
      <c r="B33" s="90" t="s">
        <v>35</v>
      </c>
      <c r="C33" s="7">
        <v>15979</v>
      </c>
      <c r="D33" s="134"/>
      <c r="E33" s="134"/>
      <c r="F33" s="18"/>
      <c r="G33" s="134"/>
      <c r="H33" s="140"/>
    </row>
    <row r="34" spans="1:11" s="25" customFormat="1" ht="77.25" customHeight="1">
      <c r="A34" s="115"/>
      <c r="B34" s="17" t="s">
        <v>36</v>
      </c>
      <c r="C34" s="7">
        <v>5350.45</v>
      </c>
      <c r="D34" s="135"/>
      <c r="E34" s="135"/>
      <c r="F34" s="18"/>
      <c r="G34" s="135"/>
      <c r="H34" s="141"/>
    </row>
    <row r="35" spans="1:11" s="4" customFormat="1" ht="28.5" customHeight="1">
      <c r="A35" s="86" t="s">
        <v>54</v>
      </c>
      <c r="B35" s="84" t="s">
        <v>37</v>
      </c>
      <c r="C35" s="85">
        <v>60000</v>
      </c>
      <c r="D35" s="7">
        <v>60000</v>
      </c>
      <c r="E35" s="7">
        <v>60000</v>
      </c>
      <c r="F35" s="33"/>
      <c r="G35" s="7">
        <f t="shared" ref="G35:G38" si="6">D35-E35</f>
        <v>0</v>
      </c>
      <c r="H35" s="83"/>
      <c r="J35" s="1"/>
      <c r="K35" s="92"/>
    </row>
    <row r="36" spans="1:11" s="4" customFormat="1" ht="31.5" customHeight="1">
      <c r="A36" s="102" t="s">
        <v>58</v>
      </c>
      <c r="B36" s="17" t="s">
        <v>38</v>
      </c>
      <c r="C36" s="7">
        <v>6860</v>
      </c>
      <c r="D36" s="7">
        <v>6860</v>
      </c>
      <c r="E36" s="7">
        <v>6860</v>
      </c>
      <c r="F36" s="15"/>
      <c r="G36" s="7">
        <f t="shared" si="6"/>
        <v>0</v>
      </c>
      <c r="H36" s="13"/>
      <c r="J36" s="1"/>
      <c r="K36" s="92"/>
    </row>
    <row r="37" spans="1:11" s="4" customFormat="1" ht="43.5" customHeight="1">
      <c r="A37" s="86" t="s">
        <v>40</v>
      </c>
      <c r="B37" s="17" t="s">
        <v>39</v>
      </c>
      <c r="C37" s="7">
        <v>5000</v>
      </c>
      <c r="D37" s="7">
        <v>5000</v>
      </c>
      <c r="E37" s="7">
        <v>5000</v>
      </c>
      <c r="F37" s="15"/>
      <c r="G37" s="7">
        <f t="shared" si="6"/>
        <v>0</v>
      </c>
      <c r="H37" s="13"/>
      <c r="J37" s="1"/>
      <c r="K37" s="92"/>
    </row>
    <row r="38" spans="1:11" s="4" customFormat="1" ht="47.25" customHeight="1">
      <c r="A38" s="142" t="s">
        <v>41</v>
      </c>
      <c r="B38" s="17" t="s">
        <v>44</v>
      </c>
      <c r="C38" s="7">
        <v>10000</v>
      </c>
      <c r="D38" s="133">
        <f>10000+300000+150000+10000+19242.46+103.14</f>
        <v>489345.60000000003</v>
      </c>
      <c r="E38" s="133">
        <f>10000+300000+150000+10000+19242.46+103.14</f>
        <v>489345.60000000003</v>
      </c>
      <c r="F38" s="15"/>
      <c r="G38" s="133">
        <f t="shared" si="6"/>
        <v>0</v>
      </c>
      <c r="H38" s="136"/>
      <c r="J38" s="1"/>
      <c r="K38" s="92"/>
    </row>
    <row r="39" spans="1:11" s="4" customFormat="1" ht="94.5" customHeight="1">
      <c r="A39" s="143"/>
      <c r="B39" s="17" t="s">
        <v>42</v>
      </c>
      <c r="C39" s="7">
        <v>300000</v>
      </c>
      <c r="D39" s="134"/>
      <c r="E39" s="134"/>
      <c r="F39" s="15"/>
      <c r="G39" s="134"/>
      <c r="H39" s="138"/>
      <c r="J39" s="1"/>
      <c r="K39" s="92"/>
    </row>
    <row r="40" spans="1:11" s="4" customFormat="1" ht="58.5" customHeight="1">
      <c r="A40" s="143"/>
      <c r="B40" s="17" t="s">
        <v>43</v>
      </c>
      <c r="C40" s="7">
        <v>150000</v>
      </c>
      <c r="D40" s="134"/>
      <c r="E40" s="134"/>
      <c r="F40" s="15"/>
      <c r="G40" s="134"/>
      <c r="H40" s="138"/>
      <c r="J40" s="1"/>
      <c r="K40" s="92"/>
    </row>
    <row r="41" spans="1:11" s="4" customFormat="1" ht="42.75" customHeight="1">
      <c r="A41" s="143"/>
      <c r="B41" s="95" t="s">
        <v>45</v>
      </c>
      <c r="C41" s="7">
        <v>10000</v>
      </c>
      <c r="D41" s="134"/>
      <c r="E41" s="134"/>
      <c r="F41" s="94"/>
      <c r="G41" s="134"/>
      <c r="H41" s="138"/>
      <c r="J41" s="1"/>
      <c r="K41" s="92"/>
    </row>
    <row r="42" spans="1:11" s="4" customFormat="1" ht="70.5" customHeight="1">
      <c r="A42" s="143"/>
      <c r="B42" s="96" t="s">
        <v>46</v>
      </c>
      <c r="C42" s="7">
        <v>19242.46</v>
      </c>
      <c r="D42" s="134"/>
      <c r="E42" s="134"/>
      <c r="F42" s="93"/>
      <c r="G42" s="134"/>
      <c r="H42" s="138"/>
      <c r="J42" s="1"/>
      <c r="K42" s="92"/>
    </row>
    <row r="43" spans="1:11" s="4" customFormat="1" ht="66" customHeight="1">
      <c r="A43" s="144"/>
      <c r="B43" s="101" t="s">
        <v>47</v>
      </c>
      <c r="C43" s="7">
        <v>103.14</v>
      </c>
      <c r="D43" s="135"/>
      <c r="E43" s="135"/>
      <c r="F43" s="93"/>
      <c r="G43" s="135"/>
      <c r="H43" s="137"/>
      <c r="J43" s="1"/>
      <c r="K43" s="92"/>
    </row>
    <row r="44" spans="1:11" s="4" customFormat="1" ht="29.25" customHeight="1">
      <c r="A44" s="98" t="s">
        <v>49</v>
      </c>
      <c r="B44" s="99" t="s">
        <v>48</v>
      </c>
      <c r="C44" s="85">
        <v>60000</v>
      </c>
      <c r="D44" s="7">
        <v>60000</v>
      </c>
      <c r="E44" s="7">
        <v>60000</v>
      </c>
      <c r="F44" s="33"/>
      <c r="G44" s="7">
        <f t="shared" ref="G44" si="7">D44-E44</f>
        <v>0</v>
      </c>
      <c r="H44" s="13"/>
      <c r="J44" s="1"/>
      <c r="K44" s="92"/>
    </row>
    <row r="45" spans="1:11" s="4" customFormat="1" ht="40.5" customHeight="1">
      <c r="A45" s="102" t="s">
        <v>59</v>
      </c>
      <c r="B45" s="100" t="s">
        <v>64</v>
      </c>
      <c r="C45" s="7">
        <v>14637.23</v>
      </c>
      <c r="D45" s="7">
        <v>14637.23</v>
      </c>
      <c r="E45" s="7">
        <v>14637.23</v>
      </c>
      <c r="F45" s="15"/>
      <c r="G45" s="7">
        <f t="shared" ref="G45:G46" si="8">D45-E45</f>
        <v>0</v>
      </c>
      <c r="H45" s="13"/>
      <c r="J45" s="1"/>
      <c r="K45" s="92"/>
    </row>
    <row r="46" spans="1:11" s="4" customFormat="1" ht="31.5" customHeight="1">
      <c r="A46" s="98" t="s">
        <v>51</v>
      </c>
      <c r="B46" s="99" t="s">
        <v>50</v>
      </c>
      <c r="C46" s="85">
        <v>60000</v>
      </c>
      <c r="D46" s="7">
        <v>60000</v>
      </c>
      <c r="E46" s="7">
        <v>60000</v>
      </c>
      <c r="F46" s="33"/>
      <c r="G46" s="7">
        <f t="shared" si="8"/>
        <v>0</v>
      </c>
      <c r="H46" s="13"/>
      <c r="J46" s="1"/>
      <c r="K46" s="92"/>
    </row>
    <row r="47" spans="1:11" s="4" customFormat="1" ht="81.75" customHeight="1">
      <c r="A47" s="98" t="s">
        <v>52</v>
      </c>
      <c r="B47" s="100" t="s">
        <v>53</v>
      </c>
      <c r="C47" s="7">
        <v>73285.09</v>
      </c>
      <c r="D47" s="7">
        <f>73285.09-53167.26-20117.83</f>
        <v>0</v>
      </c>
      <c r="E47" s="7">
        <v>0</v>
      </c>
      <c r="F47" s="15"/>
      <c r="G47" s="7">
        <f t="shared" ref="G47:G48" si="9">D47-E47</f>
        <v>0</v>
      </c>
      <c r="H47" s="13"/>
      <c r="J47" s="1"/>
      <c r="K47" s="92"/>
    </row>
    <row r="48" spans="1:11" s="4" customFormat="1" ht="31.5" customHeight="1">
      <c r="A48" s="98" t="s">
        <v>56</v>
      </c>
      <c r="B48" s="99" t="s">
        <v>55</v>
      </c>
      <c r="C48" s="85">
        <v>60000</v>
      </c>
      <c r="D48" s="7">
        <v>60000</v>
      </c>
      <c r="E48" s="7">
        <v>60000</v>
      </c>
      <c r="F48" s="33"/>
      <c r="G48" s="7">
        <f t="shared" si="9"/>
        <v>0</v>
      </c>
      <c r="H48" s="13"/>
      <c r="J48" s="1"/>
      <c r="K48" s="92"/>
    </row>
    <row r="49" spans="1:12" s="4" customFormat="1" ht="79.5" customHeight="1">
      <c r="A49" s="150" t="s">
        <v>57</v>
      </c>
      <c r="B49" s="100" t="s">
        <v>61</v>
      </c>
      <c r="C49" s="7">
        <v>157104</v>
      </c>
      <c r="D49" s="133">
        <f>157104+8500</f>
        <v>165604</v>
      </c>
      <c r="E49" s="133">
        <f>157104+8500</f>
        <v>165604</v>
      </c>
      <c r="F49" s="15"/>
      <c r="G49" s="133">
        <v>0</v>
      </c>
      <c r="H49" s="136"/>
      <c r="J49" s="1"/>
      <c r="K49" s="92"/>
    </row>
    <row r="50" spans="1:12" s="4" customFormat="1" ht="42" customHeight="1">
      <c r="A50" s="151"/>
      <c r="B50" s="100" t="s">
        <v>60</v>
      </c>
      <c r="C50" s="7">
        <v>8500</v>
      </c>
      <c r="D50" s="135"/>
      <c r="E50" s="135"/>
      <c r="F50" s="15"/>
      <c r="G50" s="135"/>
      <c r="H50" s="137"/>
      <c r="J50" s="1"/>
      <c r="K50" s="92"/>
    </row>
    <row r="51" spans="1:12" s="4" customFormat="1" ht="117.75" customHeight="1" thickBot="1">
      <c r="A51" s="98" t="s">
        <v>62</v>
      </c>
      <c r="B51" s="100" t="s">
        <v>63</v>
      </c>
      <c r="C51" s="7">
        <f>30000+30000+30000</f>
        <v>90000</v>
      </c>
      <c r="D51" s="103">
        <f t="shared" ref="D51:E51" si="10">30000+30000+30000</f>
        <v>90000</v>
      </c>
      <c r="E51" s="103">
        <f t="shared" si="10"/>
        <v>90000</v>
      </c>
      <c r="F51" s="33"/>
      <c r="G51" s="103">
        <f t="shared" ref="G51" si="11">D51-E51</f>
        <v>0</v>
      </c>
      <c r="H51" s="13"/>
      <c r="J51" s="1"/>
      <c r="K51" s="92"/>
    </row>
    <row r="52" spans="1:12" s="34" customFormat="1" ht="28.5" customHeight="1" thickBot="1">
      <c r="A52" s="38"/>
      <c r="B52" s="38" t="s">
        <v>13</v>
      </c>
      <c r="C52" s="37">
        <f>SUM(C29:C51)</f>
        <v>1316061.3699999999</v>
      </c>
      <c r="D52" s="37">
        <f t="shared" ref="D52:G52" si="12">SUM(D29:D51)</f>
        <v>1242776.28</v>
      </c>
      <c r="E52" s="37">
        <f t="shared" si="12"/>
        <v>1242776.28</v>
      </c>
      <c r="F52" s="37">
        <f t="shared" si="12"/>
        <v>0</v>
      </c>
      <c r="G52" s="37">
        <f t="shared" si="12"/>
        <v>0</v>
      </c>
      <c r="H52" s="53"/>
    </row>
    <row r="53" spans="1:12" s="35" customFormat="1" ht="37.5" customHeight="1" thickBot="1">
      <c r="A53" s="45"/>
      <c r="B53" s="48" t="s">
        <v>14</v>
      </c>
      <c r="C53" s="47">
        <f>C16+C23+C27+C52</f>
        <v>1316061.3699999999</v>
      </c>
      <c r="D53" s="47">
        <f>D16+D23+D27+D52</f>
        <v>1242776.28</v>
      </c>
      <c r="E53" s="47">
        <f>E16+E23+E27+E52</f>
        <v>1242776.28</v>
      </c>
      <c r="F53" s="47" t="e">
        <f>F16+F23+F27+#REF!</f>
        <v>#REF!</v>
      </c>
      <c r="G53" s="58">
        <f>G16+G23+G27+G52</f>
        <v>0</v>
      </c>
      <c r="H53" s="47"/>
      <c r="J53" s="64"/>
      <c r="K53" s="97"/>
      <c r="L53" s="112"/>
    </row>
    <row r="54" spans="1:12" s="4" customFormat="1" ht="16.5" customHeight="1">
      <c r="A54" s="19"/>
      <c r="B54" s="9"/>
      <c r="C54" s="19"/>
      <c r="D54" s="19"/>
      <c r="E54" s="20"/>
      <c r="F54" s="21"/>
      <c r="G54" s="20"/>
      <c r="H54" s="9"/>
    </row>
    <row r="55" spans="1:12" s="4" customFormat="1" ht="16.5" customHeight="1">
      <c r="A55" s="146" t="s">
        <v>16</v>
      </c>
      <c r="B55" s="146"/>
      <c r="C55" s="146"/>
      <c r="D55" s="146"/>
      <c r="E55" s="146"/>
      <c r="F55" s="146"/>
      <c r="G55" s="146"/>
      <c r="H55" s="146"/>
    </row>
    <row r="56" spans="1:12" s="4" customFormat="1" ht="16.5" customHeight="1">
      <c r="A56" s="19"/>
      <c r="B56" s="9"/>
      <c r="C56" s="19"/>
      <c r="D56" s="19"/>
      <c r="E56" s="20"/>
      <c r="F56" s="21"/>
      <c r="G56" s="20"/>
      <c r="H56" s="9"/>
    </row>
    <row r="57" spans="1:12" s="4" customFormat="1" ht="21.2" customHeight="1">
      <c r="A57" s="147" t="s">
        <v>3</v>
      </c>
      <c r="B57" s="147"/>
      <c r="C57" s="148"/>
      <c r="D57" s="148"/>
      <c r="E57" s="42"/>
      <c r="F57" s="22"/>
      <c r="G57" s="149" t="s">
        <v>21</v>
      </c>
      <c r="H57" s="149"/>
    </row>
    <row r="58" spans="1:12" s="4" customFormat="1" ht="15" customHeight="1">
      <c r="A58" s="9"/>
      <c r="B58" s="23"/>
      <c r="C58" s="145" t="s">
        <v>17</v>
      </c>
      <c r="D58" s="145"/>
      <c r="E58" s="43"/>
      <c r="F58" s="43"/>
      <c r="G58" s="145" t="s">
        <v>18</v>
      </c>
      <c r="H58" s="145"/>
    </row>
    <row r="59" spans="1:12" s="4" customFormat="1" ht="6" customHeight="1">
      <c r="A59" s="9"/>
      <c r="B59" s="23"/>
      <c r="C59" s="44"/>
      <c r="D59" s="44"/>
      <c r="E59" s="43"/>
      <c r="F59" s="43"/>
      <c r="G59" s="44"/>
      <c r="H59" s="44"/>
    </row>
    <row r="60" spans="1:12" s="4" customFormat="1" ht="21.2" customHeight="1">
      <c r="A60" s="147" t="s">
        <v>19</v>
      </c>
      <c r="B60" s="147"/>
      <c r="C60" s="148"/>
      <c r="D60" s="148"/>
      <c r="E60" s="42"/>
      <c r="F60" s="22"/>
      <c r="G60" s="149" t="s">
        <v>22</v>
      </c>
      <c r="H60" s="149"/>
    </row>
    <row r="61" spans="1:12" s="4" customFormat="1" ht="15" customHeight="1">
      <c r="A61" s="9"/>
      <c r="B61" s="23"/>
      <c r="C61" s="145" t="s">
        <v>17</v>
      </c>
      <c r="D61" s="145"/>
      <c r="E61" s="43"/>
      <c r="F61" s="43"/>
      <c r="G61" s="145" t="s">
        <v>18</v>
      </c>
      <c r="H61" s="145"/>
    </row>
    <row r="62" spans="1:12" s="4" customFormat="1" ht="14.25" customHeight="1">
      <c r="A62" s="5" t="s">
        <v>20</v>
      </c>
      <c r="B62" s="8"/>
      <c r="C62" s="5"/>
      <c r="D62" s="5"/>
      <c r="E62" s="5"/>
      <c r="F62" s="5"/>
      <c r="G62" s="5"/>
      <c r="H62" s="8"/>
      <c r="I62" s="10"/>
    </row>
    <row r="63" spans="1:12" s="4" customFormat="1" ht="13.7" customHeight="1">
      <c r="A63" s="11">
        <v>45747</v>
      </c>
      <c r="B63"/>
      <c r="C63" s="8"/>
      <c r="D63" s="8"/>
      <c r="E63" s="8"/>
      <c r="F63" s="8"/>
      <c r="G63" s="8"/>
      <c r="H63"/>
    </row>
    <row r="64" spans="1:12" s="4" customFormat="1" ht="24" customHeight="1">
      <c r="A64"/>
      <c r="B64"/>
      <c r="C64" s="50"/>
      <c r="D64" s="51"/>
      <c r="E64" s="52"/>
      <c r="F64"/>
      <c r="G64" s="12"/>
      <c r="H64"/>
    </row>
    <row r="65" spans="1:8" s="4" customFormat="1" ht="16.5" customHeight="1">
      <c r="A65" s="105"/>
      <c r="B65" s="106"/>
      <c r="C65" s="105"/>
      <c r="D65" s="105"/>
      <c r="E65" s="107"/>
      <c r="F65" s="106"/>
      <c r="G65" s="107"/>
      <c r="H65" s="10"/>
    </row>
    <row r="66" spans="1:8" s="1" customFormat="1" ht="21.75" customHeight="1">
      <c r="A66" s="105"/>
      <c r="B66" s="105"/>
      <c r="C66" s="105"/>
      <c r="D66" s="105"/>
      <c r="E66" s="108"/>
      <c r="F66" s="109"/>
      <c r="G66" s="108"/>
      <c r="H66" s="110"/>
    </row>
    <row r="67" spans="1:8" s="4" customFormat="1" ht="17.45" customHeight="1">
      <c r="A67" s="21"/>
      <c r="B67" s="21"/>
      <c r="C67" s="104"/>
      <c r="D67" s="21"/>
      <c r="E67" s="111"/>
      <c r="F67" s="110"/>
      <c r="G67" s="111"/>
      <c r="H67" s="21"/>
    </row>
    <row r="68" spans="1:8" s="4" customFormat="1" ht="16.5" customHeight="1">
      <c r="A68" s="21"/>
      <c r="B68" s="21"/>
      <c r="C68" s="21"/>
      <c r="D68" s="21"/>
      <c r="E68" s="20"/>
      <c r="F68" s="21"/>
      <c r="G68" s="20"/>
      <c r="H68" s="9"/>
    </row>
    <row r="69" spans="1:8" s="4" customFormat="1" ht="104.25" customHeight="1">
      <c r="A69"/>
      <c r="B69"/>
      <c r="C69"/>
      <c r="D69"/>
      <c r="E69" s="16"/>
      <c r="F69"/>
      <c r="G69" s="16"/>
      <c r="H69" s="12"/>
    </row>
    <row r="70" spans="1:8" s="4" customFormat="1">
      <c r="A70"/>
      <c r="B70"/>
      <c r="C70"/>
      <c r="D70"/>
      <c r="E70"/>
      <c r="F70"/>
      <c r="G70"/>
      <c r="H70"/>
    </row>
    <row r="71" spans="1:8" s="4" customFormat="1">
      <c r="A71"/>
      <c r="B71"/>
      <c r="C71"/>
      <c r="D71"/>
      <c r="E71"/>
      <c r="F71"/>
      <c r="G71"/>
      <c r="H71"/>
    </row>
    <row r="72" spans="1:8" s="1" customFormat="1" ht="13.7" customHeight="1">
      <c r="A72"/>
      <c r="B72"/>
      <c r="C72"/>
      <c r="D72"/>
      <c r="E72"/>
      <c r="F72"/>
      <c r="G72"/>
      <c r="H72"/>
    </row>
    <row r="73" spans="1:8" s="1" customFormat="1" ht="14.25" customHeight="1">
      <c r="A73"/>
      <c r="B73"/>
      <c r="C73"/>
      <c r="D73"/>
      <c r="E73" s="80">
        <f>E69+E68</f>
        <v>0</v>
      </c>
      <c r="F73"/>
      <c r="G73"/>
      <c r="H73"/>
    </row>
    <row r="74" spans="1:8" s="1" customFormat="1" ht="12.75" customHeight="1">
      <c r="A74"/>
      <c r="B74"/>
      <c r="C74"/>
      <c r="D74"/>
      <c r="E74"/>
      <c r="F74"/>
      <c r="G74"/>
      <c r="H74"/>
    </row>
    <row r="75" spans="1:8" s="1" customFormat="1" ht="12.75" customHeight="1">
      <c r="A75"/>
      <c r="B75"/>
      <c r="C75"/>
      <c r="D75"/>
      <c r="E75"/>
      <c r="F75"/>
      <c r="G75"/>
      <c r="H75"/>
    </row>
    <row r="76" spans="1:8" ht="12.75" customHeight="1"/>
    <row r="77" spans="1:8" ht="30.75" customHeight="1"/>
    <row r="78" spans="1:8" s="1" customFormat="1" ht="14.25" customHeight="1">
      <c r="A78"/>
      <c r="B78"/>
      <c r="C78"/>
      <c r="D78"/>
      <c r="E78"/>
      <c r="F78"/>
      <c r="G78"/>
      <c r="H78"/>
    </row>
    <row r="79" spans="1:8" ht="7.5" customHeight="1"/>
    <row r="80" spans="1:8" ht="14.25" customHeight="1"/>
    <row r="81" ht="12.75" customHeight="1"/>
    <row r="82" ht="1.5" customHeight="1"/>
    <row r="83" ht="15.75" customHeight="1"/>
    <row r="84" ht="15.75" customHeight="1"/>
    <row r="85" ht="15" customHeight="1"/>
    <row r="86" ht="14.25" customHeight="1"/>
    <row r="87" ht="15" customHeight="1"/>
    <row r="88" ht="15" customHeight="1"/>
    <row r="89" ht="12.2" customHeight="1"/>
  </sheetData>
  <mergeCells count="35">
    <mergeCell ref="H49:H50"/>
    <mergeCell ref="H38:H43"/>
    <mergeCell ref="H32:H34"/>
    <mergeCell ref="A38:A43"/>
    <mergeCell ref="C61:D61"/>
    <mergeCell ref="G61:H61"/>
    <mergeCell ref="A55:H55"/>
    <mergeCell ref="A57:B57"/>
    <mergeCell ref="C57:D57"/>
    <mergeCell ref="G57:H57"/>
    <mergeCell ref="C58:D58"/>
    <mergeCell ref="G58:H58"/>
    <mergeCell ref="A60:B60"/>
    <mergeCell ref="C60:D60"/>
    <mergeCell ref="G60:H60"/>
    <mergeCell ref="A49:A50"/>
    <mergeCell ref="E49:E50"/>
    <mergeCell ref="D49:D50"/>
    <mergeCell ref="G49:G50"/>
    <mergeCell ref="D38:D43"/>
    <mergeCell ref="E38:E43"/>
    <mergeCell ref="G38:G43"/>
    <mergeCell ref="A32:A34"/>
    <mergeCell ref="E2:H2"/>
    <mergeCell ref="B7:G7"/>
    <mergeCell ref="B8:G8"/>
    <mergeCell ref="A28:H28"/>
    <mergeCell ref="A3:H4"/>
    <mergeCell ref="A5:H5"/>
    <mergeCell ref="A11:H11"/>
    <mergeCell ref="A17:H17"/>
    <mergeCell ref="A24:H24"/>
    <mergeCell ref="D32:D34"/>
    <mergeCell ref="E32:E34"/>
    <mergeCell ref="G32:G34"/>
  </mergeCells>
  <pageMargins left="7.874015748031496E-2" right="7.874015748031496E-2" top="0.19685039370078741" bottom="0.19685039370078741" header="0.11811023622047245" footer="0.11811023622047245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 1 кв.2025г.</vt:lpstr>
      <vt:lpstr>'за 1 кв.2025г.'!Область_печати</vt:lpstr>
    </vt:vector>
  </TitlesOfParts>
  <Company>ФЭУ администрации МО "Котласский район"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Бральнина</dc:creator>
  <cp:lastModifiedBy>Елена Юрьевна Ядрихинская</cp:lastModifiedBy>
  <cp:lastPrinted>2025-04-01T12:04:05Z</cp:lastPrinted>
  <dcterms:created xsi:type="dcterms:W3CDTF">2005-10-10T09:29:13Z</dcterms:created>
  <dcterms:modified xsi:type="dcterms:W3CDTF">2025-04-24T09:35:00Z</dcterms:modified>
</cp:coreProperties>
</file>